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ols\OneDrive\Skrivbord\"/>
    </mc:Choice>
  </mc:AlternateContent>
  <xr:revisionPtr revIDLastSave="0" documentId="8_{C5EA8819-18C0-F040-9A1D-05967CB0F5FD}" xr6:coauthVersionLast="45" xr6:coauthVersionMax="45" xr10:uidLastSave="{00000000-0000-0000-0000-000000000000}"/>
  <bookViews>
    <workbookView xWindow="-108" yWindow="-108" windowWidth="23256" windowHeight="12576" firstSheet="3" activeTab="8" xr2:uid="{00000000-000D-0000-FFFF-FFFF00000000}"/>
  </bookViews>
  <sheets>
    <sheet name="Personrekord" sheetId="5" r:id="rId1"/>
    <sheet name="Inställningar" sheetId="27" r:id="rId2"/>
    <sheet name="Maxavstånd" sheetId="28" r:id="rId3"/>
    <sheet name="Std medaljer" sheetId="10" r:id="rId4"/>
    <sheet name="Std poäng" sheetId="13" r:id="rId5"/>
    <sheet name="Redovisning" sheetId="18" r:id="rId6"/>
    <sheet name="Inmatning" sheetId="19" r:id="rId7"/>
    <sheet name="Loggbok " sheetId="26" r:id="rId8"/>
    <sheet name="Skottlogg" sheetId="23" r:id="rId9"/>
    <sheet name="Tävlingar 2020" sheetId="32" r:id="rId10"/>
    <sheet name="Årssammanställning" sheetId="24" r:id="rId11"/>
    <sheet name="Arkiv" sheetId="1" r:id="rId12"/>
    <sheet name="Tävlingar 2019" sheetId="31" r:id="rId13"/>
    <sheet name="Tävlingar 2018" sheetId="30" r:id="rId14"/>
    <sheet name="Tävlingar 2017" sheetId="25" r:id="rId15"/>
    <sheet name="Tävlingar 2016" sheetId="22" r:id="rId16"/>
    <sheet name="Tävlingar 2015" sheetId="17" r:id="rId17"/>
    <sheet name="Tävlingar 2014" sheetId="16" r:id="rId18"/>
    <sheet name="Tävlingar 2013" sheetId="15" r:id="rId19"/>
    <sheet name="Tävlingar 2012" sheetId="14" r:id="rId20"/>
  </sheets>
  <definedNames>
    <definedName name="_xlnm._FilterDatabase" localSheetId="5" hidden="1">Redovisning!$H$24:$H$24</definedName>
    <definedName name="_GoBack" localSheetId="2">Maxavstånd!$B$15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8" l="1"/>
  <c r="K4" i="18"/>
  <c r="L4" i="18"/>
  <c r="M4" i="18"/>
  <c r="N4" i="18"/>
  <c r="I3" i="18"/>
  <c r="J3" i="18"/>
  <c r="K3" i="18"/>
  <c r="L3" i="18"/>
  <c r="M3" i="18"/>
  <c r="N3" i="18"/>
  <c r="G2" i="18"/>
  <c r="H2" i="18"/>
  <c r="I2" i="18"/>
  <c r="J2" i="18"/>
  <c r="K2" i="18"/>
  <c r="L2" i="18"/>
  <c r="M2" i="18"/>
  <c r="N2" i="18"/>
  <c r="G20" i="18"/>
  <c r="H20" i="18"/>
  <c r="I20" i="18"/>
  <c r="J20" i="18"/>
  <c r="K20" i="18"/>
  <c r="L20" i="18"/>
  <c r="M20" i="18"/>
  <c r="N20" i="18"/>
  <c r="O20" i="18"/>
  <c r="P20" i="18"/>
  <c r="Q20" i="18"/>
  <c r="G22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G16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G11" i="18"/>
  <c r="C9" i="18"/>
  <c r="E9" i="18"/>
  <c r="A3" i="13"/>
  <c r="B3" i="13"/>
  <c r="C3" i="13"/>
  <c r="O10" i="1"/>
  <c r="O8" i="1"/>
  <c r="O6" i="1"/>
  <c r="O4" i="1"/>
  <c r="B359" i="23"/>
  <c r="A5" i="24"/>
  <c r="C359" i="23"/>
  <c r="B5" i="24"/>
  <c r="D359" i="23"/>
  <c r="C5" i="24"/>
  <c r="E359" i="23"/>
  <c r="D5" i="24"/>
  <c r="F359" i="23"/>
  <c r="E5" i="24"/>
  <c r="I359" i="23"/>
  <c r="H5" i="24"/>
  <c r="J359" i="23"/>
  <c r="I5" i="24"/>
  <c r="K359" i="23"/>
  <c r="J5" i="24"/>
  <c r="L359" i="23"/>
  <c r="K5" i="24"/>
  <c r="M359" i="23"/>
  <c r="L5" i="24"/>
  <c r="N359" i="23"/>
  <c r="M5" i="24"/>
  <c r="O359" i="23"/>
  <c r="N5" i="24"/>
  <c r="P359" i="23"/>
  <c r="O5" i="24"/>
  <c r="Q359" i="23"/>
  <c r="P5" i="24"/>
  <c r="C4" i="18"/>
  <c r="C2" i="18"/>
  <c r="B20" i="18"/>
  <c r="C20" i="18"/>
  <c r="D20" i="18"/>
  <c r="C14" i="18"/>
  <c r="B14" i="18"/>
  <c r="D14" i="18"/>
  <c r="H359" i="23"/>
  <c r="G5" i="24"/>
  <c r="G359" i="23"/>
  <c r="F5" i="24"/>
  <c r="B9" i="18"/>
  <c r="D9" i="18"/>
  <c r="B4" i="18"/>
  <c r="B3" i="18"/>
  <c r="C3" i="18"/>
  <c r="D3" i="18"/>
  <c r="B2" i="18"/>
  <c r="D2" i="18"/>
  <c r="P3" i="18"/>
  <c r="E3" i="18"/>
  <c r="C8" i="24"/>
  <c r="A8" i="24"/>
  <c r="P2" i="18"/>
  <c r="E2" i="18"/>
  <c r="D4" i="18"/>
  <c r="P4" i="18"/>
  <c r="E4" i="18"/>
  <c r="A11" i="24"/>
  <c r="G6" i="18"/>
  <c r="H24" i="18"/>
</calcChain>
</file>

<file path=xl/sharedStrings.xml><?xml version="1.0" encoding="utf-8"?>
<sst xmlns="http://schemas.openxmlformats.org/spreadsheetml/2006/main" count="5646" uniqueCount="554">
  <si>
    <t>Personbästa tävlings/tränings resultat</t>
  </si>
  <si>
    <t>A</t>
  </si>
  <si>
    <t>B</t>
  </si>
  <si>
    <t>C</t>
  </si>
  <si>
    <t>Luft</t>
  </si>
  <si>
    <t>Svartkrut</t>
  </si>
  <si>
    <t>Fripistol</t>
  </si>
  <si>
    <t>4 serier</t>
  </si>
  <si>
    <t>5 serier</t>
  </si>
  <si>
    <t>6 serier</t>
  </si>
  <si>
    <t>7 serier</t>
  </si>
  <si>
    <t>10 serier</t>
  </si>
  <si>
    <t>B-vapen</t>
  </si>
  <si>
    <t>C-vapen</t>
  </si>
  <si>
    <t>Datum</t>
  </si>
  <si>
    <t>A-vapen</t>
  </si>
  <si>
    <t>Plats/tävling</t>
  </si>
  <si>
    <t>Gren</t>
  </si>
  <si>
    <t>Klass</t>
  </si>
  <si>
    <t>Valör</t>
  </si>
  <si>
    <t>Poäng</t>
  </si>
  <si>
    <t>Stationer</t>
  </si>
  <si>
    <t>Kretsfält 3 Dagstorp</t>
  </si>
  <si>
    <t>Fält</t>
  </si>
  <si>
    <t>Brons</t>
  </si>
  <si>
    <t>Kretsfält 5 Höganäs</t>
  </si>
  <si>
    <t>F2 Vinslöv</t>
  </si>
  <si>
    <t>R</t>
  </si>
  <si>
    <t>F3 Hässleholm</t>
  </si>
  <si>
    <t>F6 Örkelljunga</t>
  </si>
  <si>
    <t>Kretsfält 6 Höganäs</t>
  </si>
  <si>
    <t>Kretsfält 7 Spillepengen</t>
  </si>
  <si>
    <t>Figurskjutning Kävlinge</t>
  </si>
  <si>
    <t>Skinkskjutningen Vinslöv</t>
  </si>
  <si>
    <t>F4 Hammenhög</t>
  </si>
  <si>
    <t>Kretsfält 2 Landskrona</t>
  </si>
  <si>
    <t>Kretsfält 3 Kävlinge</t>
  </si>
  <si>
    <t>F5 Klippan</t>
  </si>
  <si>
    <t>Skånemästerskapen 2015 Fält Tyringe</t>
  </si>
  <si>
    <t>Kretsmästerskap 2015 Fält Kullen</t>
  </si>
  <si>
    <t>Kretsfält 5 Hardeberga</t>
  </si>
  <si>
    <t>Silver</t>
  </si>
  <si>
    <t>Lergökaträffen Ängelholm</t>
  </si>
  <si>
    <t>67/75</t>
  </si>
  <si>
    <t>62/75</t>
  </si>
  <si>
    <t>Antal Brons</t>
  </si>
  <si>
    <t>Antal silver</t>
  </si>
  <si>
    <t>Totalt antal poäng</t>
  </si>
  <si>
    <t>Guld (50)</t>
  </si>
  <si>
    <t>Guld (100)</t>
  </si>
  <si>
    <t>Guld (150)</t>
  </si>
  <si>
    <t>Guld (200)</t>
  </si>
  <si>
    <t>Guld (300)</t>
  </si>
  <si>
    <t>Guld (400)</t>
  </si>
  <si>
    <t>Guld (500)</t>
  </si>
  <si>
    <t>skånemästerskapet</t>
  </si>
  <si>
    <t>kretsfält 6</t>
  </si>
  <si>
    <t>kretsfält 5</t>
  </si>
  <si>
    <t>kretsfält 7</t>
  </si>
  <si>
    <t>figurskjutning</t>
  </si>
  <si>
    <t>mörkerfält</t>
  </si>
  <si>
    <t>korvaskjutningen</t>
  </si>
  <si>
    <t>kretsfält 1</t>
  </si>
  <si>
    <t>kretsfält 3</t>
  </si>
  <si>
    <t>kretsfält  4</t>
  </si>
  <si>
    <t>kretsmästerskap</t>
  </si>
  <si>
    <t>kretsban 1</t>
  </si>
  <si>
    <t>kretsban 2</t>
  </si>
  <si>
    <t>SSM</t>
  </si>
  <si>
    <t>Öresund open</t>
  </si>
  <si>
    <t>C+R</t>
  </si>
  <si>
    <t>kretsban 4</t>
  </si>
  <si>
    <t>C+B</t>
  </si>
  <si>
    <t>kretsban 5</t>
  </si>
  <si>
    <t>Skånemästerskapet</t>
  </si>
  <si>
    <t>kretsban 6</t>
  </si>
  <si>
    <t>figurskjutningen</t>
  </si>
  <si>
    <t>skinkskjutningen</t>
  </si>
  <si>
    <t>kullaknallen</t>
  </si>
  <si>
    <t>Kretsfält 2</t>
  </si>
  <si>
    <t>F4 Klippan</t>
  </si>
  <si>
    <t>F5 Lönsboda</t>
  </si>
  <si>
    <t>skånemästerskapet fält</t>
  </si>
  <si>
    <t>Rynketian</t>
  </si>
  <si>
    <t>stenbocksträffen</t>
  </si>
  <si>
    <t>KM fält AR</t>
  </si>
  <si>
    <t>2014-0504</t>
  </si>
  <si>
    <t>KM fält CB</t>
  </si>
  <si>
    <t>hemortens</t>
  </si>
  <si>
    <t>SSM fält AR</t>
  </si>
  <si>
    <t>SSM fält CB</t>
  </si>
  <si>
    <t>kretsban 3</t>
  </si>
  <si>
    <t>SM</t>
  </si>
  <si>
    <t>C + B</t>
  </si>
  <si>
    <t>kretsmästerskap B</t>
  </si>
  <si>
    <t>kretsmästerskap C</t>
  </si>
  <si>
    <t>kretsfält 4</t>
  </si>
  <si>
    <t>figutskjutning</t>
  </si>
  <si>
    <t>skinkskjutning</t>
  </si>
  <si>
    <t>F1 Vinslöv</t>
  </si>
  <si>
    <t>Kullaknallen</t>
  </si>
  <si>
    <t>F2 Kristianstad</t>
  </si>
  <si>
    <t>Kretsfält 1 Malmö</t>
  </si>
  <si>
    <t>F3 Ängelholm</t>
  </si>
  <si>
    <t>Vårjakten Örkelljunga</t>
  </si>
  <si>
    <t>Rynketian Ljungbyhed</t>
  </si>
  <si>
    <t>Stenbocksträffen HBG</t>
  </si>
  <si>
    <t>Skånemästerskapen fält</t>
  </si>
  <si>
    <t>100:dje starten</t>
  </si>
  <si>
    <t xml:space="preserve">Kretsmästerskap </t>
  </si>
  <si>
    <t>Kretsban 1 Malmö</t>
  </si>
  <si>
    <t>Hemortens</t>
  </si>
  <si>
    <t>Revolver &amp; A-vapen Kristianstad</t>
  </si>
  <si>
    <t>Kretsban 2 Kävlinge</t>
  </si>
  <si>
    <t>P2 Kristianstad</t>
  </si>
  <si>
    <t>kretsban 3 Landskrona</t>
  </si>
  <si>
    <t>P3 Hammenhög</t>
  </si>
  <si>
    <t>SM Fält R</t>
  </si>
  <si>
    <t>SM Fält C</t>
  </si>
  <si>
    <t>Kretsban 4 Ystad</t>
  </si>
  <si>
    <t>Snubby Cup Lund</t>
  </si>
  <si>
    <t>Sommarskjutet Klippan</t>
  </si>
  <si>
    <t>kretsban 5 Ekeby</t>
  </si>
  <si>
    <t>Kretsmästerskap bana B</t>
  </si>
  <si>
    <t>Kretsmästerskap bana C</t>
  </si>
  <si>
    <t>Klubbmästerskap C Lund</t>
  </si>
  <si>
    <t>kretsban 6 Lund</t>
  </si>
  <si>
    <t>skånemästerskap bana Helsingborg</t>
  </si>
  <si>
    <t>kretsfält 4 hardeberga</t>
  </si>
  <si>
    <t>C + R</t>
  </si>
  <si>
    <t>kretsfält 5 Dalby</t>
  </si>
  <si>
    <t>kretsfält 6 höganäs</t>
  </si>
  <si>
    <t>summa</t>
  </si>
  <si>
    <t>antal</t>
  </si>
  <si>
    <t>guldserier</t>
  </si>
  <si>
    <t>antal skott</t>
  </si>
  <si>
    <t>genomsnitt A</t>
  </si>
  <si>
    <t>genomsnitt B</t>
  </si>
  <si>
    <t>genomsnitt C</t>
  </si>
  <si>
    <t>n/a</t>
  </si>
  <si>
    <t>kretsfält 7 Malmö</t>
  </si>
  <si>
    <t>figurskjutning Kävlinge</t>
  </si>
  <si>
    <t>skinkskjutning Vinslöv</t>
  </si>
  <si>
    <t>mörkerfält Höganäs</t>
  </si>
  <si>
    <t>Totalt</t>
  </si>
  <si>
    <t>Antal</t>
  </si>
  <si>
    <t>Medel</t>
  </si>
  <si>
    <t>standardpoäng</t>
  </si>
  <si>
    <t>50:or</t>
  </si>
  <si>
    <t>Totalt antal avlossade skott - Hemmabanan Snärjet
(Ifylles av ordinarie och dubbelanslutna medlemmar)</t>
  </si>
  <si>
    <t>Totalt antal avlossade skott - annan plats
(Ifylles av ordinarie medlemmar)</t>
  </si>
  <si>
    <t>Vpg C</t>
  </si>
  <si>
    <t xml:space="preserve">Vpg B </t>
  </si>
  <si>
    <t>Vpg A</t>
  </si>
  <si>
    <t>Vpg R</t>
  </si>
  <si>
    <t>Summa:</t>
  </si>
  <si>
    <t>totalt hemma</t>
  </si>
  <si>
    <t>totalt borta</t>
  </si>
  <si>
    <t>total summa</t>
  </si>
  <si>
    <t>korvaskjutningen Ängelholm</t>
  </si>
  <si>
    <t>Magnum</t>
  </si>
  <si>
    <t>kullaknallen Höganäs</t>
  </si>
  <si>
    <t>F2 Hässleholm</t>
  </si>
  <si>
    <t>68/75</t>
  </si>
  <si>
    <t>64/73</t>
  </si>
  <si>
    <t>KF1 Malmö</t>
  </si>
  <si>
    <t>KF1 Malmö R</t>
  </si>
  <si>
    <t>KF1 Malmö C</t>
  </si>
  <si>
    <t>F3 Kristianstad</t>
  </si>
  <si>
    <t>A 488</t>
  </si>
  <si>
    <t>B 491</t>
  </si>
  <si>
    <t>C 494</t>
  </si>
  <si>
    <t>F4 Ängelholm</t>
  </si>
  <si>
    <t>Vårjakten  Örkelljunga</t>
  </si>
  <si>
    <t>C + R + A</t>
  </si>
  <si>
    <t>Bana</t>
  </si>
  <si>
    <t>F5 Hammenhög</t>
  </si>
  <si>
    <t>C + A</t>
  </si>
  <si>
    <t>72/81</t>
  </si>
  <si>
    <t>Stenbocksträffen Helsingborg</t>
  </si>
  <si>
    <t>F6 Lönsboda</t>
  </si>
  <si>
    <t>KM A Hardeberga</t>
  </si>
  <si>
    <t>KM C Hardeberga</t>
  </si>
  <si>
    <t>86/95</t>
  </si>
  <si>
    <t>KB1 Malmö</t>
  </si>
  <si>
    <t>P1 Kristianstad</t>
  </si>
  <si>
    <t>SKM C Ekeby</t>
  </si>
  <si>
    <t>KB 2 Kävlinge</t>
  </si>
  <si>
    <t>SKM Ekeby</t>
  </si>
  <si>
    <t>KB 3 Ystad</t>
  </si>
  <si>
    <t>SM R Kristianstad</t>
  </si>
  <si>
    <t>SM A Kristianstad</t>
  </si>
  <si>
    <t>SM C Kristianstad</t>
  </si>
  <si>
    <t>KB 4 Landskrona</t>
  </si>
  <si>
    <t>KB 5 Lund</t>
  </si>
  <si>
    <t>Revolver A vapen Kristianstad</t>
  </si>
  <si>
    <t>Skånemästersksp precision Kristianstad</t>
  </si>
  <si>
    <t>KB 6 Torna Hällestad</t>
  </si>
  <si>
    <t>Kretsmästerskap bana Höganäs</t>
  </si>
  <si>
    <t>SSM bana Malmö</t>
  </si>
  <si>
    <t>% guld</t>
  </si>
  <si>
    <t>Mil snabb</t>
  </si>
  <si>
    <t>Serie</t>
  </si>
  <si>
    <t>KM Mil snabb Kristianstad</t>
  </si>
  <si>
    <t>Mil snabb Kristianstad</t>
  </si>
  <si>
    <t>Milsnabb</t>
  </si>
  <si>
    <t>4+4+4</t>
  </si>
  <si>
    <t>lergöken Ängelholm</t>
  </si>
  <si>
    <t>KF 5 Höganäs</t>
  </si>
  <si>
    <t>KF 6 Landskrona</t>
  </si>
  <si>
    <t>KF 7 Malmö</t>
  </si>
  <si>
    <t>Mil snabb Ängelholm</t>
  </si>
  <si>
    <t>Mil snabb Ljungbyhed</t>
  </si>
  <si>
    <t xml:space="preserve">Sammanställning avlossade skott </t>
  </si>
  <si>
    <t xml:space="preserve">Totalt antal avlossade skott - Hemmabanan Snärjet
</t>
  </si>
  <si>
    <t xml:space="preserve">Totalt antal avlossade skott - annan plats
</t>
  </si>
  <si>
    <t>Skottlogg - Magnus Olstenius</t>
  </si>
  <si>
    <t>Plats</t>
  </si>
  <si>
    <t>Vapen</t>
  </si>
  <si>
    <t>Antal skott</t>
  </si>
  <si>
    <t>Intygas av</t>
  </si>
  <si>
    <t>Eslöv</t>
  </si>
  <si>
    <t>Håkan Pagels</t>
  </si>
  <si>
    <t>Peter Persson</t>
  </si>
  <si>
    <t>Lars Nilsson</t>
  </si>
  <si>
    <t>Jäger Adler .45</t>
  </si>
  <si>
    <t>Ruger GP 100</t>
  </si>
  <si>
    <t>Lund</t>
  </si>
  <si>
    <t>Pierre Lindberg</t>
  </si>
  <si>
    <t>Bo Dilton</t>
  </si>
  <si>
    <t>Klubbtävling</t>
  </si>
  <si>
    <t>Marcus Jacobsson</t>
  </si>
  <si>
    <t>Ängelholm</t>
  </si>
  <si>
    <t>Externtävling</t>
  </si>
  <si>
    <t>Korvaskjutning Ängelholm</t>
  </si>
  <si>
    <t>Kullaknallen Höganäs</t>
  </si>
  <si>
    <t>Skinkskjutning Vinslöv</t>
  </si>
  <si>
    <t>Markus Burman</t>
  </si>
  <si>
    <t>Jonas Wallgren</t>
  </si>
  <si>
    <t>Hässleholm</t>
  </si>
  <si>
    <t>F1 Hässleholm</t>
  </si>
  <si>
    <t>65/74</t>
  </si>
  <si>
    <t>59/74</t>
  </si>
  <si>
    <t>Höganäs</t>
  </si>
  <si>
    <t>Marie Rosvall</t>
  </si>
  <si>
    <t xml:space="preserve">Vinslöv </t>
  </si>
  <si>
    <t>A + R</t>
  </si>
  <si>
    <t>Stefan Persson</t>
  </si>
  <si>
    <t>Malmö</t>
  </si>
  <si>
    <t>Gert Nielsen</t>
  </si>
  <si>
    <t>Hallaröd</t>
  </si>
  <si>
    <t>Lönsboda</t>
  </si>
  <si>
    <t>F3 Lönsboda</t>
  </si>
  <si>
    <t>Zoltan Csik</t>
  </si>
  <si>
    <t>Svalöv</t>
  </si>
  <si>
    <t xml:space="preserve">KF 2 Svalöv </t>
  </si>
  <si>
    <t>Kristianstad</t>
  </si>
  <si>
    <t>F2 Lönsboda</t>
  </si>
  <si>
    <t>KF2 Svalöv</t>
  </si>
  <si>
    <t>F4 Kristianstad</t>
  </si>
  <si>
    <t>KF3 Landskrona</t>
  </si>
  <si>
    <t>Landskrona</t>
  </si>
  <si>
    <t>KM milsnabb Höganäs</t>
  </si>
  <si>
    <t>Christina Persson</t>
  </si>
  <si>
    <t>Hämmerli 150</t>
  </si>
  <si>
    <t>C + A + R</t>
  </si>
  <si>
    <t>Örkelljunga</t>
  </si>
  <si>
    <t>Smith &amp; Wesson M-14</t>
  </si>
  <si>
    <t>Rune Thomasson</t>
  </si>
  <si>
    <t>Ljungbyhed</t>
  </si>
  <si>
    <t>Magnus Olstenius</t>
  </si>
  <si>
    <t>Helsingborg</t>
  </si>
  <si>
    <t>KM Fält Höganäs</t>
  </si>
  <si>
    <t>KM Höganäs</t>
  </si>
  <si>
    <t>Skånemästerskapen 2017 Fält Tyringe</t>
  </si>
  <si>
    <t>Tyringe</t>
  </si>
  <si>
    <t>Skånemästerskapet fält Tyringe</t>
  </si>
  <si>
    <t>Hemorten</t>
  </si>
  <si>
    <t>STI Targetmaster</t>
  </si>
  <si>
    <t>STI Taegetmaster</t>
  </si>
  <si>
    <t>Revolver A-vapen Kristianstad</t>
  </si>
  <si>
    <t>P1 Vinslöv</t>
  </si>
  <si>
    <t>Kävlinge</t>
  </si>
  <si>
    <t>KB1 Kävlinge</t>
  </si>
  <si>
    <t>KB 1 Kävlinge</t>
  </si>
  <si>
    <t>Martin Wigvall</t>
  </si>
  <si>
    <t>Banserien</t>
  </si>
  <si>
    <t>av93</t>
  </si>
  <si>
    <t>aw93</t>
  </si>
  <si>
    <t>↑</t>
  </si>
  <si>
    <t>T</t>
  </si>
  <si>
    <t>7 mm / klick</t>
  </si>
  <si>
    <t>↓</t>
  </si>
  <si>
    <t>H</t>
  </si>
  <si>
    <t>→</t>
  </si>
  <si>
    <t>L</t>
  </si>
  <si>
    <t>→ fält</t>
  </si>
  <si>
    <t>24 H</t>
  </si>
  <si>
    <t>←</t>
  </si>
  <si>
    <t>→ bana</t>
  </si>
  <si>
    <t>24 T</t>
  </si>
  <si>
    <t>GP100</t>
  </si>
  <si>
    <t>moturs</t>
  </si>
  <si>
    <t>medurs</t>
  </si>
  <si>
    <t>fält</t>
  </si>
  <si>
    <t>3 ↑</t>
  </si>
  <si>
    <t>bana</t>
  </si>
  <si>
    <t>22 ↑</t>
  </si>
  <si>
    <t>m14-2</t>
  </si>
  <si>
    <t>10 mm/ klick @ 50m</t>
  </si>
  <si>
    <t>p44</t>
  </si>
  <si>
    <t>Klippan</t>
  </si>
  <si>
    <t>P3 Klippan</t>
  </si>
  <si>
    <t>Jonas Ramberg</t>
  </si>
  <si>
    <t>P4 Kristianstad</t>
  </si>
  <si>
    <t xml:space="preserve">C </t>
  </si>
  <si>
    <t>MS2 Kristianstad</t>
  </si>
  <si>
    <t>Anders Hansson</t>
  </si>
  <si>
    <t>Michael Lundkvist</t>
  </si>
  <si>
    <t>Claes Strand</t>
  </si>
  <si>
    <t>Ystad</t>
  </si>
  <si>
    <t>KB3 Ystad</t>
  </si>
  <si>
    <t>Milsnabb SM Östersund</t>
  </si>
  <si>
    <t>Östersund</t>
  </si>
  <si>
    <t>Precision SM Östersund</t>
  </si>
  <si>
    <t>Fält SM Östersund</t>
  </si>
  <si>
    <t>Åkarp</t>
  </si>
  <si>
    <t>Ilir Miftari</t>
  </si>
  <si>
    <t>KB 4 Malmö</t>
  </si>
  <si>
    <t>Peter Jönsson</t>
  </si>
  <si>
    <t>P5 Vinslöv</t>
  </si>
  <si>
    <t>Niklas Widmark</t>
  </si>
  <si>
    <t>Skånemästerskapet Bana Helsingborg</t>
  </si>
  <si>
    <t>Jäger Adler .45lc</t>
  </si>
  <si>
    <t>Remmington NMA .44</t>
  </si>
  <si>
    <t>Ekeby</t>
  </si>
  <si>
    <t>KB 5 Ekeby</t>
  </si>
  <si>
    <t>A+R</t>
  </si>
  <si>
    <t>B100</t>
  </si>
  <si>
    <t>Helfigur</t>
  </si>
  <si>
    <t>B65</t>
  </si>
  <si>
    <t>Halvfigur</t>
  </si>
  <si>
    <t>C50</t>
  </si>
  <si>
    <t>Däck bakifrån</t>
  </si>
  <si>
    <t>Tunnan</t>
  </si>
  <si>
    <t>1/3 figur</t>
  </si>
  <si>
    <t>B45</t>
  </si>
  <si>
    <t>C40</t>
  </si>
  <si>
    <t>L3</t>
  </si>
  <si>
    <t>Rubinen</t>
  </si>
  <si>
    <t>1/3 fig</t>
  </si>
  <si>
    <t>C35</t>
  </si>
  <si>
    <t>1/4 fig</t>
  </si>
  <si>
    <t>A rondell 2</t>
  </si>
  <si>
    <t>C30</t>
  </si>
  <si>
    <t>L2</t>
  </si>
  <si>
    <t>S25</t>
  </si>
  <si>
    <t>1/6 fig</t>
  </si>
  <si>
    <t>S20</t>
  </si>
  <si>
    <t>A-oval 3</t>
  </si>
  <si>
    <t>A-triangel 2</t>
  </si>
  <si>
    <t>B-triangel 2</t>
  </si>
  <si>
    <t>1/7 fig</t>
  </si>
  <si>
    <t>1/8 fig</t>
  </si>
  <si>
    <t>A-rondell 1</t>
  </si>
  <si>
    <t>B-rondell 3</t>
  </si>
  <si>
    <t>A-oval 2</t>
  </si>
  <si>
    <t>Huvud</t>
  </si>
  <si>
    <t>Diamanten</t>
  </si>
  <si>
    <t>L1</t>
  </si>
  <si>
    <t>B-rondell 2</t>
  </si>
  <si>
    <t>B-oval 2</t>
  </si>
  <si>
    <t>Ovalen</t>
  </si>
  <si>
    <t>Canaxaovalen</t>
  </si>
  <si>
    <t>Flaskan</t>
  </si>
  <si>
    <t>Bunkerspringa</t>
  </si>
  <si>
    <t>B-triangel 1</t>
  </si>
  <si>
    <t>Kvadraten</t>
  </si>
  <si>
    <t>A-triangel 1</t>
  </si>
  <si>
    <t>A-oval 1</t>
  </si>
  <si>
    <t>B-oval 1</t>
  </si>
  <si>
    <t>HJ Snabbmål</t>
  </si>
  <si>
    <t>B-rondell 1</t>
  </si>
  <si>
    <t>Stolpskottet</t>
  </si>
  <si>
    <t>Sverigemålet</t>
  </si>
  <si>
    <t>Skidskyttemål</t>
  </si>
  <si>
    <t>Grupp</t>
  </si>
  <si>
    <t>Figurförteckning</t>
  </si>
  <si>
    <t>Sexkant 2</t>
  </si>
  <si>
    <t>Däck sida</t>
  </si>
  <si>
    <t>C25</t>
  </si>
  <si>
    <t>Sexkant 1</t>
  </si>
  <si>
    <t>C20</t>
  </si>
  <si>
    <t>Tunna D20</t>
  </si>
  <si>
    <t>S15</t>
  </si>
  <si>
    <t>C15</t>
  </si>
  <si>
    <t>S10</t>
  </si>
  <si>
    <t>KM Bana Torna hällestad</t>
  </si>
  <si>
    <t>Torna hällestad</t>
  </si>
  <si>
    <t>KM Torna hällestad</t>
  </si>
  <si>
    <t xml:space="preserve"> / 86</t>
  </si>
  <si>
    <t>Anders Engström</t>
  </si>
  <si>
    <t>SSM Bana Kristianstad</t>
  </si>
  <si>
    <t>Rynkesnabben Ljungbyhed</t>
  </si>
  <si>
    <t>KB 6 Landskrona</t>
  </si>
  <si>
    <t>KM Milsnabb Vinslöv</t>
  </si>
  <si>
    <t>Hardeberga</t>
  </si>
  <si>
    <t>KF 4 Hardeberga</t>
  </si>
  <si>
    <t>Jane Fröbeson</t>
  </si>
  <si>
    <t>65/81</t>
  </si>
  <si>
    <t>Lergöken Ängelholm</t>
  </si>
  <si>
    <t>Dalby</t>
  </si>
  <si>
    <t>KF 6 Dalby</t>
  </si>
  <si>
    <t>Milsnabb Ängelholm</t>
  </si>
  <si>
    <t>SM Milsnabb</t>
  </si>
  <si>
    <t>Karlshamn</t>
  </si>
  <si>
    <t>Mårtensträffen Karlshamn</t>
  </si>
  <si>
    <t>Kalle Ericsson</t>
  </si>
  <si>
    <t>Fredrik Wiberg</t>
  </si>
  <si>
    <t>Sösdala</t>
  </si>
  <si>
    <t>Lasse Amnestål</t>
  </si>
  <si>
    <t>A + C</t>
  </si>
  <si>
    <t>Johnny Rydh</t>
  </si>
  <si>
    <t>Per Zachrison</t>
  </si>
  <si>
    <t>FWB aw93 18025033</t>
  </si>
  <si>
    <t>FWB aw93 1006</t>
  </si>
  <si>
    <t>guldserier totalt</t>
  </si>
  <si>
    <t>50:or totalt</t>
  </si>
  <si>
    <t>standardpoäng totalt</t>
  </si>
  <si>
    <t>antal skott totalt</t>
  </si>
  <si>
    <t>Luftskytte</t>
  </si>
  <si>
    <t>FWB p44</t>
  </si>
  <si>
    <t>Stefan Siggelin</t>
  </si>
  <si>
    <t>F1 Kristianstad</t>
  </si>
  <si>
    <t>97/99</t>
  </si>
  <si>
    <t>Jörgen Andersson</t>
  </si>
  <si>
    <t>KF 1 Malmö</t>
  </si>
  <si>
    <t>Mats Svensson</t>
  </si>
  <si>
    <t>KF 2 Landskrona</t>
  </si>
  <si>
    <t>KF 3 Landskrona</t>
  </si>
  <si>
    <t>Pauline Lindborg</t>
  </si>
  <si>
    <t>Fredrik Glawe</t>
  </si>
  <si>
    <t>KM fält Höganäs</t>
  </si>
  <si>
    <t>KP 1 Höganäs</t>
  </si>
  <si>
    <t>KP 2 Kävlinge</t>
  </si>
  <si>
    <t>KP 3 Ystad</t>
  </si>
  <si>
    <t>Bernt-Arne Jönsson</t>
  </si>
  <si>
    <t>Hammenhög</t>
  </si>
  <si>
    <t>Johan Sandström</t>
  </si>
  <si>
    <t>Skövde</t>
  </si>
  <si>
    <t>SM Fält</t>
  </si>
  <si>
    <t>SM Precision</t>
  </si>
  <si>
    <t>Sommarskjutet Klippan Prec</t>
  </si>
  <si>
    <t>Sommarskjutet Klippan Milsnabb</t>
  </si>
  <si>
    <t>KP 4 Torna Hällestad</t>
  </si>
  <si>
    <t>Torna Hällestad</t>
  </si>
  <si>
    <t>Vinslöv</t>
  </si>
  <si>
    <t>Milsnabb 3 Vinslöv</t>
  </si>
  <si>
    <t>Remington NMA</t>
  </si>
  <si>
    <t>Milsnabb 4 Kristianstad</t>
  </si>
  <si>
    <t>P6 Kristianstad</t>
  </si>
  <si>
    <t>KP5 Landskrona</t>
  </si>
  <si>
    <t>Mil snabb 4 Kristianstad</t>
  </si>
  <si>
    <t>KP 5 Landskrona</t>
  </si>
  <si>
    <t>KM Prec Torna Hällestad</t>
  </si>
  <si>
    <t>Jesper Gäf Persson</t>
  </si>
  <si>
    <t>Anton Berisha</t>
  </si>
  <si>
    <t>KM milsnabb Lund</t>
  </si>
  <si>
    <t>Skånemästerskap prec Vinslöv</t>
  </si>
  <si>
    <t>Mikael Persson</t>
  </si>
  <si>
    <t>Trelleborg</t>
  </si>
  <si>
    <t>KP 6 Malmö</t>
  </si>
  <si>
    <t>KF 4 Trelleborg</t>
  </si>
  <si>
    <t>Figurskjutning  Kävlinge</t>
  </si>
  <si>
    <t>Jonas Ezzi</t>
  </si>
  <si>
    <t>Skånemästerskap  fält Malmö</t>
  </si>
  <si>
    <t>Skånemästerskapen  Fält Malmö</t>
  </si>
  <si>
    <t>Gardar Gunnarsson</t>
  </si>
  <si>
    <t>Arlöv</t>
  </si>
  <si>
    <t>Staffan Ralfsson</t>
  </si>
  <si>
    <t>Lånevapen</t>
  </si>
  <si>
    <t>gemonsnitt luft</t>
  </si>
  <si>
    <t>Christer von Wowern</t>
  </si>
  <si>
    <t>Anders Book Hallström</t>
  </si>
  <si>
    <t>Thomas Åkesson</t>
  </si>
  <si>
    <t>F2 Tyringe</t>
  </si>
  <si>
    <t>Marie  Rosvall</t>
  </si>
  <si>
    <t>Manurhin MR32</t>
  </si>
  <si>
    <t>Mörkerfält Malmö</t>
  </si>
  <si>
    <t>Per-Martin Olsson</t>
  </si>
  <si>
    <t>Hans-Henrik Larsen</t>
  </si>
  <si>
    <t xml:space="preserve">      /klick</t>
  </si>
  <si>
    <t>Stefan Berntsson</t>
  </si>
  <si>
    <t>KF 2 Svalöv</t>
  </si>
  <si>
    <t>F5 Ängelholm</t>
  </si>
  <si>
    <t>Jimmy Strand</t>
  </si>
  <si>
    <t>F6 Örkelljuna</t>
  </si>
  <si>
    <t>Mats Berggren</t>
  </si>
  <si>
    <t>Skånemästerskap Kristianstad</t>
  </si>
  <si>
    <t>Jonny Rydh</t>
  </si>
  <si>
    <t>Ulf Trolle</t>
  </si>
  <si>
    <t>MilSnabb Kristianstad</t>
  </si>
  <si>
    <t>P1 Tyringe</t>
  </si>
  <si>
    <t>P2 Vinslöv</t>
  </si>
  <si>
    <t>Johan Larsson</t>
  </si>
  <si>
    <t>Niklas Sjöhof</t>
  </si>
  <si>
    <t>krav sdm</t>
  </si>
  <si>
    <t>SSM milsnabb Lund</t>
  </si>
  <si>
    <t>SSM MilSnabb Lund</t>
  </si>
  <si>
    <t>KP 3 Kävlinge</t>
  </si>
  <si>
    <t>Eskilstuna</t>
  </si>
  <si>
    <t>SM milsnabb Eskilstuna</t>
  </si>
  <si>
    <t>SM Precision Gävle</t>
  </si>
  <si>
    <t>Gävle</t>
  </si>
  <si>
    <t>SM Fält Gävle</t>
  </si>
  <si>
    <t>Sommarskjutet precision Klippan</t>
  </si>
  <si>
    <t>Sommarskjutet Mil Snabb Klippan</t>
  </si>
  <si>
    <t>MS1 Kristianstad</t>
  </si>
  <si>
    <t>Adler Jäger 1873</t>
  </si>
  <si>
    <t>KP 4 Landskrona</t>
  </si>
  <si>
    <t>P5 Ljungbyhed</t>
  </si>
  <si>
    <t>Nicola Lo Presti</t>
  </si>
  <si>
    <t>KP 5 Torna Hällestad</t>
  </si>
  <si>
    <t>Niklas Widemark</t>
  </si>
  <si>
    <t>KM precision Torna Hällestad</t>
  </si>
  <si>
    <t>Maglarp</t>
  </si>
  <si>
    <t>Albin Olsson</t>
  </si>
  <si>
    <t>Micke Persson</t>
  </si>
  <si>
    <t>Skånemästerskap Helsingborg</t>
  </si>
  <si>
    <t>KM milsnabb Malmö</t>
  </si>
  <si>
    <t>Jesper Persson</t>
  </si>
  <si>
    <t>Trollenäs</t>
  </si>
  <si>
    <t>KF 5 Trollenäs</t>
  </si>
  <si>
    <t>Per Olof Lif</t>
  </si>
  <si>
    <t>KM fält Spillepengen</t>
  </si>
  <si>
    <t>Hjärnarp</t>
  </si>
  <si>
    <t>Hjärnarpsträffen Hjärnarp</t>
  </si>
  <si>
    <t>Henrik Levinsson</t>
  </si>
  <si>
    <t>Benny Lange</t>
  </si>
  <si>
    <t>SIG Neuhausen</t>
  </si>
  <si>
    <t>Anders Book</t>
  </si>
  <si>
    <t>Malin Ivarsson</t>
  </si>
  <si>
    <t>458 / 476</t>
  </si>
  <si>
    <t>326 / 335</t>
  </si>
  <si>
    <t>Johan Carlsson</t>
  </si>
  <si>
    <t>Bosse Hellstrand</t>
  </si>
  <si>
    <t>318/318</t>
  </si>
  <si>
    <t>435 / 455</t>
  </si>
  <si>
    <t>→fält</t>
  </si>
  <si>
    <t>→bana</t>
  </si>
  <si>
    <t>Karl Larsson</t>
  </si>
  <si>
    <t>Patrik Larsson</t>
  </si>
  <si>
    <t>Martin Hallberg</t>
  </si>
  <si>
    <t>Jäger Adler 45lc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</si>
</sst>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Arial"/>
    </font>
    <font>
      <b/>
      <sz val="13"/>
      <color theme="3"/>
      <name val="Calibri"/>
      <family val="2"/>
      <scheme val="minor"/>
    </font>
    <font>
      <sz val="14"/>
      <color theme="1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</patternFill>
    </fill>
    <fill>
      <patternFill patternType="solid">
        <fgColor rgb="FFC2D69B"/>
      </patternFill>
    </fill>
    <fill>
      <patternFill patternType="solid">
        <f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10A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74999237037263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/>
      <diagonal/>
    </border>
    <border>
      <left style="thin">
        <color indexed="64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/>
      <bottom style="medium">
        <color rgb="FF505050"/>
      </bottom>
      <diagonal/>
    </border>
    <border>
      <left style="thin">
        <color indexed="64"/>
      </left>
      <right style="medium">
        <color rgb="FF505050"/>
      </right>
      <top/>
      <bottom style="medium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505050"/>
      </left>
      <right/>
      <top/>
      <bottom/>
      <diagonal/>
    </border>
    <border>
      <left style="thin">
        <color indexed="64"/>
      </left>
      <right style="medium">
        <color rgb="FF505050"/>
      </right>
      <top/>
      <bottom/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/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</borders>
  <cellStyleXfs count="4">
    <xf numFmtId="0" fontId="0" fillId="0" borderId="0"/>
    <xf numFmtId="0" fontId="3" fillId="0" borderId="0"/>
    <xf numFmtId="0" fontId="4" fillId="0" borderId="25" applyNumberFormat="0" applyFill="0" applyAlignment="0" applyProtection="0"/>
    <xf numFmtId="0" fontId="11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1" fillId="0" borderId="0" xfId="0" applyFont="1" applyAlignment="1">
      <alignment horizontal="center"/>
    </xf>
    <xf numFmtId="0" fontId="4" fillId="0" borderId="25" xfId="2" applyAlignment="1">
      <alignment horizontal="center" vertical="center"/>
    </xf>
    <xf numFmtId="0" fontId="4" fillId="0" borderId="25" xfId="2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5" borderId="14" xfId="0" quotePrefix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0" fillId="4" borderId="7" xfId="0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0" borderId="0" xfId="0" applyFont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 applyProtection="1">
      <protection locked="0"/>
    </xf>
    <xf numFmtId="0" fontId="3" fillId="0" borderId="0" xfId="1"/>
    <xf numFmtId="0" fontId="7" fillId="0" borderId="26" xfId="1" applyFont="1" applyBorder="1" applyAlignment="1" applyProtection="1">
      <protection locked="0"/>
    </xf>
    <xf numFmtId="0" fontId="7" fillId="15" borderId="26" xfId="1" applyFont="1" applyFill="1" applyBorder="1" applyAlignment="1" applyProtection="1">
      <protection locked="0"/>
    </xf>
    <xf numFmtId="0" fontId="7" fillId="0" borderId="26" xfId="1" applyFont="1" applyBorder="1" applyAlignment="1" applyProtection="1">
      <alignment horizontal="right" wrapText="1"/>
      <protection locked="0"/>
    </xf>
    <xf numFmtId="0" fontId="7" fillId="0" borderId="26" xfId="1" applyFont="1" applyBorder="1" applyAlignment="1" applyProtection="1">
      <alignment horizontal="right"/>
      <protection locked="0"/>
    </xf>
    <xf numFmtId="0" fontId="7" fillId="0" borderId="30" xfId="1" applyFont="1" applyBorder="1" applyAlignment="1" applyProtection="1">
      <protection locked="0"/>
    </xf>
    <xf numFmtId="0" fontId="6" fillId="0" borderId="31" xfId="1" applyFont="1" applyBorder="1" applyAlignment="1" applyProtection="1">
      <protection locked="0"/>
    </xf>
    <xf numFmtId="0" fontId="7" fillId="0" borderId="32" xfId="1" applyFont="1" applyBorder="1" applyAlignment="1" applyProtection="1">
      <protection locked="0"/>
    </xf>
    <xf numFmtId="1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0" fillId="7" borderId="14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4" fontId="0" fillId="17" borderId="14" xfId="0" applyNumberForma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17" borderId="14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14" xfId="0" applyFill="1" applyBorder="1"/>
    <xf numFmtId="0" fontId="0" fillId="11" borderId="14" xfId="0" applyFill="1" applyBorder="1"/>
    <xf numFmtId="0" fontId="1" fillId="12" borderId="14" xfId="0" applyFont="1" applyFill="1" applyBorder="1"/>
    <xf numFmtId="0" fontId="1" fillId="0" borderId="0" xfId="0" applyFont="1"/>
    <xf numFmtId="0" fontId="1" fillId="11" borderId="14" xfId="0" applyFont="1" applyFill="1" applyBorder="1"/>
    <xf numFmtId="0" fontId="0" fillId="2" borderId="14" xfId="0" applyFill="1" applyBorder="1"/>
    <xf numFmtId="0" fontId="1" fillId="2" borderId="14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4" xfId="0" applyFont="1" applyBorder="1"/>
    <xf numFmtId="0" fontId="1" fillId="0" borderId="33" xfId="0" applyFont="1" applyBorder="1"/>
    <xf numFmtId="0" fontId="0" fillId="18" borderId="14" xfId="0" applyFill="1" applyBorder="1"/>
    <xf numFmtId="0" fontId="1" fillId="0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35" xfId="0" applyBorder="1"/>
    <xf numFmtId="14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8" fillId="0" borderId="0" xfId="0" applyFont="1"/>
    <xf numFmtId="0" fontId="5" fillId="8" borderId="14" xfId="0" applyFont="1" applyFill="1" applyBorder="1"/>
    <xf numFmtId="0" fontId="5" fillId="18" borderId="14" xfId="0" applyFont="1" applyFill="1" applyBorder="1"/>
    <xf numFmtId="0" fontId="5" fillId="9" borderId="14" xfId="0" applyFont="1" applyFill="1" applyBorder="1"/>
    <xf numFmtId="0" fontId="2" fillId="6" borderId="5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1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5" fillId="19" borderId="14" xfId="0" applyFont="1" applyFill="1" applyBorder="1"/>
    <xf numFmtId="0" fontId="4" fillId="19" borderId="25" xfId="2" applyFill="1"/>
    <xf numFmtId="0" fontId="8" fillId="22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/>
    </xf>
    <xf numFmtId="0" fontId="7" fillId="9" borderId="26" xfId="1" applyFont="1" applyFill="1" applyBorder="1" applyAlignment="1" applyProtection="1">
      <protection locked="0"/>
    </xf>
    <xf numFmtId="0" fontId="7" fillId="6" borderId="26" xfId="1" applyFont="1" applyFill="1" applyBorder="1" applyAlignment="1" applyProtection="1">
      <protection locked="0"/>
    </xf>
    <xf numFmtId="0" fontId="7" fillId="8" borderId="26" xfId="1" applyFont="1" applyFill="1" applyBorder="1" applyAlignment="1" applyProtection="1">
      <protection locked="0"/>
    </xf>
    <xf numFmtId="0" fontId="7" fillId="10" borderId="26" xfId="1" applyFont="1" applyFill="1" applyBorder="1" applyAlignment="1" applyProtection="1">
      <alignment wrapText="1"/>
      <protection locked="0"/>
    </xf>
    <xf numFmtId="0" fontId="7" fillId="10" borderId="26" xfId="1" applyFont="1" applyFill="1" applyBorder="1" applyAlignment="1" applyProtection="1">
      <protection locked="0"/>
    </xf>
    <xf numFmtId="0" fontId="7" fillId="12" borderId="26" xfId="1" applyFont="1" applyFill="1" applyBorder="1" applyAlignment="1" applyProtection="1">
      <alignment wrapText="1"/>
      <protection locked="0"/>
    </xf>
    <xf numFmtId="0" fontId="7" fillId="11" borderId="26" xfId="1" applyFont="1" applyFill="1" applyBorder="1" applyAlignment="1" applyProtection="1">
      <alignment wrapText="1"/>
      <protection locked="0"/>
    </xf>
    <xf numFmtId="0" fontId="7" fillId="20" borderId="26" xfId="1" applyFont="1" applyFill="1" applyBorder="1" applyAlignment="1" applyProtection="1">
      <protection locked="0"/>
    </xf>
    <xf numFmtId="0" fontId="7" fillId="21" borderId="26" xfId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16" fontId="0" fillId="0" borderId="4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/>
    </xf>
    <xf numFmtId="0" fontId="0" fillId="8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/>
    </xf>
    <xf numFmtId="0" fontId="0" fillId="18" borderId="0" xfId="0" applyFill="1"/>
    <xf numFmtId="0" fontId="0" fillId="19" borderId="0" xfId="0" applyFill="1"/>
    <xf numFmtId="0" fontId="0" fillId="3" borderId="0" xfId="0" applyFill="1"/>
    <xf numFmtId="0" fontId="5" fillId="3" borderId="14" xfId="0" applyFont="1" applyFill="1" applyBorder="1"/>
    <xf numFmtId="0" fontId="5" fillId="23" borderId="14" xfId="0" applyFont="1" applyFill="1" applyBorder="1"/>
    <xf numFmtId="0" fontId="0" fillId="23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/>
    </xf>
    <xf numFmtId="0" fontId="0" fillId="18" borderId="74" xfId="0" applyFill="1" applyBorder="1" applyAlignment="1">
      <alignment horizontal="center" vertical="center"/>
    </xf>
    <xf numFmtId="0" fontId="0" fillId="18" borderId="74" xfId="0" applyFill="1" applyBorder="1" applyAlignment="1">
      <alignment horizontal="center"/>
    </xf>
    <xf numFmtId="0" fontId="0" fillId="18" borderId="14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/>
    </xf>
    <xf numFmtId="0" fontId="5" fillId="10" borderId="14" xfId="0" applyFont="1" applyFill="1" applyBorder="1"/>
    <xf numFmtId="0" fontId="0" fillId="8" borderId="76" xfId="0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/>
    </xf>
    <xf numFmtId="0" fontId="0" fillId="9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0" fillId="9" borderId="78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9" borderId="80" xfId="0" applyFill="1" applyBorder="1" applyAlignment="1">
      <alignment horizontal="center"/>
    </xf>
    <xf numFmtId="0" fontId="0" fillId="9" borderId="77" xfId="0" applyFill="1" applyBorder="1" applyAlignment="1">
      <alignment horizontal="center"/>
    </xf>
    <xf numFmtId="0" fontId="0" fillId="7" borderId="80" xfId="0" applyFill="1" applyBorder="1" applyAlignment="1">
      <alignment horizontal="center"/>
    </xf>
    <xf numFmtId="0" fontId="0" fillId="7" borderId="77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8" borderId="77" xfId="0" applyFill="1" applyBorder="1" applyAlignment="1">
      <alignment horizontal="center"/>
    </xf>
    <xf numFmtId="0" fontId="0" fillId="24" borderId="70" xfId="0" applyFill="1" applyBorder="1" applyAlignment="1">
      <alignment horizontal="center"/>
    </xf>
    <xf numFmtId="0" fontId="0" fillId="24" borderId="71" xfId="0" applyFill="1" applyBorder="1" applyAlignment="1">
      <alignment horizontal="center"/>
    </xf>
    <xf numFmtId="0" fontId="0" fillId="24" borderId="70" xfId="0" applyFill="1" applyBorder="1"/>
    <xf numFmtId="0" fontId="0" fillId="24" borderId="71" xfId="0" applyFill="1" applyBorder="1"/>
    <xf numFmtId="0" fontId="0" fillId="24" borderId="80" xfId="0" applyFill="1" applyBorder="1" applyAlignment="1">
      <alignment horizontal="center"/>
    </xf>
    <xf numFmtId="0" fontId="0" fillId="24" borderId="72" xfId="0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6" borderId="86" xfId="0" applyFont="1" applyFill="1" applyBorder="1" applyAlignment="1">
      <alignment horizontal="center" vertical="center"/>
    </xf>
    <xf numFmtId="0" fontId="1" fillId="8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2" fillId="9" borderId="68" xfId="0" applyFont="1" applyFill="1" applyBorder="1" applyAlignment="1">
      <alignment horizontal="center"/>
    </xf>
    <xf numFmtId="0" fontId="2" fillId="6" borderId="86" xfId="0" applyFont="1" applyFill="1" applyBorder="1" applyAlignment="1">
      <alignment horizontal="center"/>
    </xf>
    <xf numFmtId="0" fontId="2" fillId="8" borderId="86" xfId="0" applyFont="1" applyFill="1" applyBorder="1" applyAlignment="1">
      <alignment horizontal="center"/>
    </xf>
    <xf numFmtId="0" fontId="2" fillId="3" borderId="86" xfId="0" applyFont="1" applyFill="1" applyBorder="1" applyAlignment="1">
      <alignment horizontal="center"/>
    </xf>
    <xf numFmtId="0" fontId="2" fillId="12" borderId="86" xfId="0" applyFont="1" applyFill="1" applyBorder="1" applyAlignment="1">
      <alignment horizontal="center"/>
    </xf>
    <xf numFmtId="0" fontId="2" fillId="11" borderId="69" xfId="0" applyFont="1" applyFill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5" xfId="0" applyBorder="1"/>
    <xf numFmtId="0" fontId="0" fillId="0" borderId="73" xfId="0" applyBorder="1" applyAlignment="1">
      <alignment horizontal="center" vertical="center"/>
    </xf>
    <xf numFmtId="0" fontId="1" fillId="24" borderId="6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5" borderId="14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0" fillId="0" borderId="0" xfId="3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75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/>
    </xf>
    <xf numFmtId="0" fontId="0" fillId="24" borderId="6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13" borderId="27" xfId="1" applyFont="1" applyFill="1" applyBorder="1" applyAlignment="1" applyProtection="1">
      <alignment horizontal="center" vertical="center" wrapText="1"/>
      <protection locked="0"/>
    </xf>
    <xf numFmtId="0" fontId="6" fillId="13" borderId="28" xfId="1" applyFont="1" applyFill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6" fillId="14" borderId="27" xfId="1" applyFont="1" applyFill="1" applyBorder="1" applyAlignment="1" applyProtection="1">
      <alignment horizontal="center" vertical="center" wrapText="1"/>
      <protection locked="0"/>
    </xf>
    <xf numFmtId="0" fontId="6" fillId="14" borderId="28" xfId="1" applyFont="1" applyFill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vertical="center"/>
      <protection locked="0"/>
    </xf>
    <xf numFmtId="0" fontId="3" fillId="2" borderId="0" xfId="1" applyFill="1" applyAlignment="1">
      <alignment horizontal="center"/>
    </xf>
    <xf numFmtId="0" fontId="3" fillId="0" borderId="0" xfId="1" applyAlignment="1">
      <alignment horizontal="center"/>
    </xf>
    <xf numFmtId="0" fontId="3" fillId="16" borderId="0" xfId="1" applyFill="1" applyAlignment="1">
      <alignment horizontal="center"/>
    </xf>
    <xf numFmtId="0" fontId="3" fillId="3" borderId="0" xfId="1" applyFill="1" applyAlignment="1">
      <alignment horizontal="center"/>
    </xf>
  </cellXfs>
  <cellStyles count="4">
    <cellStyle name="Hyperlink" xfId="3" xr:uid="{00000000-000B-0000-0000-000008000000}"/>
    <cellStyle name="Normal" xfId="0" builtinId="0"/>
    <cellStyle name="Normal 2" xfId="1" xr:uid="{00000000-0005-0000-0000-000001000000}"/>
    <cellStyle name="Rubrik 2" xfId="2" builtinId="17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CC"/>
      <color rgb="FFC010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theme" Target="theme/theme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calcChain" Target="calcChain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C-vapen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Inmatning!$C$1</c:f>
              <c:strCache>
                <c:ptCount val="1"/>
                <c:pt idx="0">
                  <c:v>C-vapen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Inmatning!$C$2:$C$1000</c:f>
              <c:numCache>
                <c:formatCode>General</c:formatCode>
                <c:ptCount val="999"/>
                <c:pt idx="0">
                  <c:v>44</c:v>
                </c:pt>
                <c:pt idx="1">
                  <c:v>46</c:v>
                </c:pt>
                <c:pt idx="2">
                  <c:v>41</c:v>
                </c:pt>
                <c:pt idx="3">
                  <c:v>46</c:v>
                </c:pt>
                <c:pt idx="4">
                  <c:v>44</c:v>
                </c:pt>
                <c:pt idx="5">
                  <c:v>42</c:v>
                </c:pt>
                <c:pt idx="6">
                  <c:v>47</c:v>
                </c:pt>
                <c:pt idx="7">
                  <c:v>47</c:v>
                </c:pt>
                <c:pt idx="8">
                  <c:v>48</c:v>
                </c:pt>
                <c:pt idx="9">
                  <c:v>46</c:v>
                </c:pt>
                <c:pt idx="10">
                  <c:v>45</c:v>
                </c:pt>
                <c:pt idx="11">
                  <c:v>43</c:v>
                </c:pt>
                <c:pt idx="12">
                  <c:v>46</c:v>
                </c:pt>
                <c:pt idx="13">
                  <c:v>45</c:v>
                </c:pt>
                <c:pt idx="14">
                  <c:v>42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46</c:v>
                </c:pt>
                <c:pt idx="19">
                  <c:v>46</c:v>
                </c:pt>
                <c:pt idx="20">
                  <c:v>48</c:v>
                </c:pt>
                <c:pt idx="21">
                  <c:v>47</c:v>
                </c:pt>
                <c:pt idx="22">
                  <c:v>45</c:v>
                </c:pt>
                <c:pt idx="23">
                  <c:v>43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42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47</c:v>
                </c:pt>
                <c:pt idx="32">
                  <c:v>45</c:v>
                </c:pt>
                <c:pt idx="33">
                  <c:v>46</c:v>
                </c:pt>
                <c:pt idx="34">
                  <c:v>48</c:v>
                </c:pt>
                <c:pt idx="35">
                  <c:v>46</c:v>
                </c:pt>
                <c:pt idx="36">
                  <c:v>46</c:v>
                </c:pt>
                <c:pt idx="37">
                  <c:v>45</c:v>
                </c:pt>
                <c:pt idx="38">
                  <c:v>46</c:v>
                </c:pt>
                <c:pt idx="39">
                  <c:v>43</c:v>
                </c:pt>
                <c:pt idx="40">
                  <c:v>45</c:v>
                </c:pt>
                <c:pt idx="41">
                  <c:v>44</c:v>
                </c:pt>
                <c:pt idx="42">
                  <c:v>47</c:v>
                </c:pt>
                <c:pt idx="43">
                  <c:v>42</c:v>
                </c:pt>
                <c:pt idx="44">
                  <c:v>47</c:v>
                </c:pt>
                <c:pt idx="45">
                  <c:v>45</c:v>
                </c:pt>
                <c:pt idx="46">
                  <c:v>46</c:v>
                </c:pt>
                <c:pt idx="47">
                  <c:v>48</c:v>
                </c:pt>
                <c:pt idx="48">
                  <c:v>45</c:v>
                </c:pt>
                <c:pt idx="49">
                  <c:v>47</c:v>
                </c:pt>
                <c:pt idx="50">
                  <c:v>47</c:v>
                </c:pt>
                <c:pt idx="51">
                  <c:v>46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47</c:v>
                </c:pt>
                <c:pt idx="57">
                  <c:v>48</c:v>
                </c:pt>
                <c:pt idx="58">
                  <c:v>46</c:v>
                </c:pt>
                <c:pt idx="59">
                  <c:v>45</c:v>
                </c:pt>
                <c:pt idx="60">
                  <c:v>46</c:v>
                </c:pt>
                <c:pt idx="61">
                  <c:v>46</c:v>
                </c:pt>
                <c:pt idx="62">
                  <c:v>47</c:v>
                </c:pt>
                <c:pt idx="63">
                  <c:v>44</c:v>
                </c:pt>
                <c:pt idx="64">
                  <c:v>47</c:v>
                </c:pt>
                <c:pt idx="65">
                  <c:v>46</c:v>
                </c:pt>
                <c:pt idx="66">
                  <c:v>46</c:v>
                </c:pt>
                <c:pt idx="67">
                  <c:v>46</c:v>
                </c:pt>
                <c:pt idx="68">
                  <c:v>48</c:v>
                </c:pt>
                <c:pt idx="69">
                  <c:v>45</c:v>
                </c:pt>
                <c:pt idx="70">
                  <c:v>48</c:v>
                </c:pt>
                <c:pt idx="71">
                  <c:v>43</c:v>
                </c:pt>
                <c:pt idx="72">
                  <c:v>45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44</c:v>
                </c:pt>
                <c:pt idx="77">
                  <c:v>43</c:v>
                </c:pt>
                <c:pt idx="78">
                  <c:v>41</c:v>
                </c:pt>
                <c:pt idx="79">
                  <c:v>44</c:v>
                </c:pt>
                <c:pt idx="80">
                  <c:v>46</c:v>
                </c:pt>
                <c:pt idx="81">
                  <c:v>45</c:v>
                </c:pt>
                <c:pt idx="82">
                  <c:v>47</c:v>
                </c:pt>
                <c:pt idx="83">
                  <c:v>45</c:v>
                </c:pt>
                <c:pt idx="84">
                  <c:v>47</c:v>
                </c:pt>
                <c:pt idx="85">
                  <c:v>44</c:v>
                </c:pt>
                <c:pt idx="86">
                  <c:v>47</c:v>
                </c:pt>
                <c:pt idx="87">
                  <c:v>46</c:v>
                </c:pt>
                <c:pt idx="88">
                  <c:v>46</c:v>
                </c:pt>
                <c:pt idx="89">
                  <c:v>45</c:v>
                </c:pt>
                <c:pt idx="90">
                  <c:v>45</c:v>
                </c:pt>
                <c:pt idx="91">
                  <c:v>42</c:v>
                </c:pt>
                <c:pt idx="92">
                  <c:v>47</c:v>
                </c:pt>
                <c:pt idx="93">
                  <c:v>45</c:v>
                </c:pt>
                <c:pt idx="94">
                  <c:v>45</c:v>
                </c:pt>
                <c:pt idx="95">
                  <c:v>46</c:v>
                </c:pt>
                <c:pt idx="96">
                  <c:v>46</c:v>
                </c:pt>
                <c:pt idx="97">
                  <c:v>45</c:v>
                </c:pt>
                <c:pt idx="98">
                  <c:v>46</c:v>
                </c:pt>
                <c:pt idx="99">
                  <c:v>43</c:v>
                </c:pt>
                <c:pt idx="100">
                  <c:v>46</c:v>
                </c:pt>
                <c:pt idx="101">
                  <c:v>48</c:v>
                </c:pt>
                <c:pt idx="102">
                  <c:v>47</c:v>
                </c:pt>
                <c:pt idx="103">
                  <c:v>48</c:v>
                </c:pt>
                <c:pt idx="104">
                  <c:v>46</c:v>
                </c:pt>
                <c:pt idx="105">
                  <c:v>45</c:v>
                </c:pt>
                <c:pt idx="106">
                  <c:v>46</c:v>
                </c:pt>
                <c:pt idx="107">
                  <c:v>47</c:v>
                </c:pt>
                <c:pt idx="108">
                  <c:v>47</c:v>
                </c:pt>
                <c:pt idx="109">
                  <c:v>45</c:v>
                </c:pt>
                <c:pt idx="110">
                  <c:v>45</c:v>
                </c:pt>
                <c:pt idx="111">
                  <c:v>48</c:v>
                </c:pt>
                <c:pt idx="112">
                  <c:v>42</c:v>
                </c:pt>
                <c:pt idx="113">
                  <c:v>44</c:v>
                </c:pt>
                <c:pt idx="114">
                  <c:v>46</c:v>
                </c:pt>
                <c:pt idx="115">
                  <c:v>44</c:v>
                </c:pt>
                <c:pt idx="116">
                  <c:v>46</c:v>
                </c:pt>
                <c:pt idx="117">
                  <c:v>45</c:v>
                </c:pt>
                <c:pt idx="118">
                  <c:v>44</c:v>
                </c:pt>
                <c:pt idx="119">
                  <c:v>45</c:v>
                </c:pt>
                <c:pt idx="120">
                  <c:v>43</c:v>
                </c:pt>
                <c:pt idx="121">
                  <c:v>44</c:v>
                </c:pt>
                <c:pt idx="122">
                  <c:v>45</c:v>
                </c:pt>
                <c:pt idx="123">
                  <c:v>45</c:v>
                </c:pt>
                <c:pt idx="124">
                  <c:v>47</c:v>
                </c:pt>
                <c:pt idx="125">
                  <c:v>44</c:v>
                </c:pt>
                <c:pt idx="126">
                  <c:v>44</c:v>
                </c:pt>
                <c:pt idx="127">
                  <c:v>44</c:v>
                </c:pt>
                <c:pt idx="128">
                  <c:v>45</c:v>
                </c:pt>
                <c:pt idx="129">
                  <c:v>47</c:v>
                </c:pt>
                <c:pt idx="130">
                  <c:v>43</c:v>
                </c:pt>
                <c:pt idx="131">
                  <c:v>46</c:v>
                </c:pt>
                <c:pt idx="132">
                  <c:v>43</c:v>
                </c:pt>
                <c:pt idx="133">
                  <c:v>44</c:v>
                </c:pt>
                <c:pt idx="134">
                  <c:v>43</c:v>
                </c:pt>
                <c:pt idx="135">
                  <c:v>46</c:v>
                </c:pt>
                <c:pt idx="136">
                  <c:v>49</c:v>
                </c:pt>
                <c:pt idx="137">
                  <c:v>47</c:v>
                </c:pt>
                <c:pt idx="138">
                  <c:v>49</c:v>
                </c:pt>
                <c:pt idx="139">
                  <c:v>48</c:v>
                </c:pt>
                <c:pt idx="140">
                  <c:v>49</c:v>
                </c:pt>
                <c:pt idx="141">
                  <c:v>47</c:v>
                </c:pt>
                <c:pt idx="142">
                  <c:v>46</c:v>
                </c:pt>
                <c:pt idx="143">
                  <c:v>48</c:v>
                </c:pt>
                <c:pt idx="144">
                  <c:v>46</c:v>
                </c:pt>
                <c:pt idx="145">
                  <c:v>47</c:v>
                </c:pt>
                <c:pt idx="146">
                  <c:v>46</c:v>
                </c:pt>
                <c:pt idx="147">
                  <c:v>44</c:v>
                </c:pt>
                <c:pt idx="148">
                  <c:v>44</c:v>
                </c:pt>
                <c:pt idx="149">
                  <c:v>45</c:v>
                </c:pt>
                <c:pt idx="150">
                  <c:v>48</c:v>
                </c:pt>
                <c:pt idx="151">
                  <c:v>46</c:v>
                </c:pt>
                <c:pt idx="152">
                  <c:v>45</c:v>
                </c:pt>
                <c:pt idx="153">
                  <c:v>45</c:v>
                </c:pt>
                <c:pt idx="154">
                  <c:v>47</c:v>
                </c:pt>
                <c:pt idx="155">
                  <c:v>50</c:v>
                </c:pt>
                <c:pt idx="156">
                  <c:v>45</c:v>
                </c:pt>
                <c:pt idx="157">
                  <c:v>46</c:v>
                </c:pt>
                <c:pt idx="158">
                  <c:v>42</c:v>
                </c:pt>
                <c:pt idx="159">
                  <c:v>44</c:v>
                </c:pt>
                <c:pt idx="160">
                  <c:v>49</c:v>
                </c:pt>
                <c:pt idx="161">
                  <c:v>43</c:v>
                </c:pt>
                <c:pt idx="162">
                  <c:v>44</c:v>
                </c:pt>
                <c:pt idx="163">
                  <c:v>45</c:v>
                </c:pt>
                <c:pt idx="164">
                  <c:v>44</c:v>
                </c:pt>
                <c:pt idx="165">
                  <c:v>45</c:v>
                </c:pt>
                <c:pt idx="166">
                  <c:v>44</c:v>
                </c:pt>
                <c:pt idx="167">
                  <c:v>47</c:v>
                </c:pt>
                <c:pt idx="168">
                  <c:v>48</c:v>
                </c:pt>
                <c:pt idx="169">
                  <c:v>42</c:v>
                </c:pt>
                <c:pt idx="170">
                  <c:v>46</c:v>
                </c:pt>
                <c:pt idx="171">
                  <c:v>50</c:v>
                </c:pt>
                <c:pt idx="172">
                  <c:v>42</c:v>
                </c:pt>
                <c:pt idx="173">
                  <c:v>44</c:v>
                </c:pt>
                <c:pt idx="174">
                  <c:v>43</c:v>
                </c:pt>
                <c:pt idx="175">
                  <c:v>48</c:v>
                </c:pt>
                <c:pt idx="176">
                  <c:v>46</c:v>
                </c:pt>
                <c:pt idx="177">
                  <c:v>47</c:v>
                </c:pt>
                <c:pt idx="178">
                  <c:v>47</c:v>
                </c:pt>
                <c:pt idx="179">
                  <c:v>44</c:v>
                </c:pt>
                <c:pt idx="180">
                  <c:v>48</c:v>
                </c:pt>
                <c:pt idx="181">
                  <c:v>46</c:v>
                </c:pt>
                <c:pt idx="182">
                  <c:v>47</c:v>
                </c:pt>
                <c:pt idx="183">
                  <c:v>46</c:v>
                </c:pt>
                <c:pt idx="184">
                  <c:v>44</c:v>
                </c:pt>
                <c:pt idx="185">
                  <c:v>48</c:v>
                </c:pt>
                <c:pt idx="186">
                  <c:v>49</c:v>
                </c:pt>
                <c:pt idx="187">
                  <c:v>47</c:v>
                </c:pt>
                <c:pt idx="188">
                  <c:v>43</c:v>
                </c:pt>
                <c:pt idx="189">
                  <c:v>48</c:v>
                </c:pt>
                <c:pt idx="190">
                  <c:v>47</c:v>
                </c:pt>
                <c:pt idx="191">
                  <c:v>47</c:v>
                </c:pt>
                <c:pt idx="192">
                  <c:v>49</c:v>
                </c:pt>
                <c:pt idx="193">
                  <c:v>46</c:v>
                </c:pt>
                <c:pt idx="194">
                  <c:v>49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45</c:v>
                </c:pt>
                <c:pt idx="199">
                  <c:v>48</c:v>
                </c:pt>
                <c:pt idx="200">
                  <c:v>45</c:v>
                </c:pt>
                <c:pt idx="201">
                  <c:v>48</c:v>
                </c:pt>
                <c:pt idx="202">
                  <c:v>43</c:v>
                </c:pt>
                <c:pt idx="203">
                  <c:v>45</c:v>
                </c:pt>
                <c:pt idx="204">
                  <c:v>44</c:v>
                </c:pt>
                <c:pt idx="205">
                  <c:v>47</c:v>
                </c:pt>
                <c:pt idx="206">
                  <c:v>44</c:v>
                </c:pt>
                <c:pt idx="207">
                  <c:v>45</c:v>
                </c:pt>
                <c:pt idx="208">
                  <c:v>46</c:v>
                </c:pt>
                <c:pt idx="209">
                  <c:v>45</c:v>
                </c:pt>
                <c:pt idx="210">
                  <c:v>48</c:v>
                </c:pt>
                <c:pt idx="211">
                  <c:v>48</c:v>
                </c:pt>
                <c:pt idx="212">
                  <c:v>46</c:v>
                </c:pt>
                <c:pt idx="213">
                  <c:v>46</c:v>
                </c:pt>
                <c:pt idx="214">
                  <c:v>47</c:v>
                </c:pt>
                <c:pt idx="215">
                  <c:v>47</c:v>
                </c:pt>
                <c:pt idx="216">
                  <c:v>47</c:v>
                </c:pt>
                <c:pt idx="217">
                  <c:v>45</c:v>
                </c:pt>
                <c:pt idx="218">
                  <c:v>47</c:v>
                </c:pt>
                <c:pt idx="219">
                  <c:v>45</c:v>
                </c:pt>
                <c:pt idx="220">
                  <c:v>46</c:v>
                </c:pt>
                <c:pt idx="221">
                  <c:v>45</c:v>
                </c:pt>
                <c:pt idx="222">
                  <c:v>45</c:v>
                </c:pt>
                <c:pt idx="223">
                  <c:v>43</c:v>
                </c:pt>
                <c:pt idx="224">
                  <c:v>47</c:v>
                </c:pt>
                <c:pt idx="225">
                  <c:v>42</c:v>
                </c:pt>
                <c:pt idx="226">
                  <c:v>48</c:v>
                </c:pt>
                <c:pt idx="227">
                  <c:v>48</c:v>
                </c:pt>
                <c:pt idx="228">
                  <c:v>45</c:v>
                </c:pt>
                <c:pt idx="229">
                  <c:v>45</c:v>
                </c:pt>
                <c:pt idx="230">
                  <c:v>48</c:v>
                </c:pt>
                <c:pt idx="231">
                  <c:v>46</c:v>
                </c:pt>
                <c:pt idx="232">
                  <c:v>43</c:v>
                </c:pt>
                <c:pt idx="233">
                  <c:v>48</c:v>
                </c:pt>
                <c:pt idx="234">
                  <c:v>47</c:v>
                </c:pt>
                <c:pt idx="235">
                  <c:v>47</c:v>
                </c:pt>
                <c:pt idx="236">
                  <c:v>46</c:v>
                </c:pt>
                <c:pt idx="237">
                  <c:v>45</c:v>
                </c:pt>
                <c:pt idx="238">
                  <c:v>46</c:v>
                </c:pt>
                <c:pt idx="239">
                  <c:v>46</c:v>
                </c:pt>
                <c:pt idx="240">
                  <c:v>46</c:v>
                </c:pt>
                <c:pt idx="241">
                  <c:v>46</c:v>
                </c:pt>
                <c:pt idx="242">
                  <c:v>45</c:v>
                </c:pt>
                <c:pt idx="243">
                  <c:v>49</c:v>
                </c:pt>
                <c:pt idx="244">
                  <c:v>46</c:v>
                </c:pt>
                <c:pt idx="245">
                  <c:v>46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47</c:v>
                </c:pt>
                <c:pt idx="250">
                  <c:v>46</c:v>
                </c:pt>
                <c:pt idx="251">
                  <c:v>44</c:v>
                </c:pt>
                <c:pt idx="252">
                  <c:v>46</c:v>
                </c:pt>
                <c:pt idx="253">
                  <c:v>44</c:v>
                </c:pt>
                <c:pt idx="254">
                  <c:v>44</c:v>
                </c:pt>
                <c:pt idx="255">
                  <c:v>46</c:v>
                </c:pt>
                <c:pt idx="256">
                  <c:v>46</c:v>
                </c:pt>
                <c:pt idx="257">
                  <c:v>47</c:v>
                </c:pt>
                <c:pt idx="258">
                  <c:v>49</c:v>
                </c:pt>
                <c:pt idx="259">
                  <c:v>48</c:v>
                </c:pt>
                <c:pt idx="260">
                  <c:v>44</c:v>
                </c:pt>
                <c:pt idx="261">
                  <c:v>46</c:v>
                </c:pt>
                <c:pt idx="262">
                  <c:v>45</c:v>
                </c:pt>
                <c:pt idx="263">
                  <c:v>45</c:v>
                </c:pt>
                <c:pt idx="264">
                  <c:v>47</c:v>
                </c:pt>
                <c:pt idx="265">
                  <c:v>45</c:v>
                </c:pt>
                <c:pt idx="266">
                  <c:v>48</c:v>
                </c:pt>
                <c:pt idx="267">
                  <c:v>48</c:v>
                </c:pt>
                <c:pt idx="268">
                  <c:v>48</c:v>
                </c:pt>
                <c:pt idx="269">
                  <c:v>46</c:v>
                </c:pt>
                <c:pt idx="270">
                  <c:v>44</c:v>
                </c:pt>
                <c:pt idx="271">
                  <c:v>45</c:v>
                </c:pt>
                <c:pt idx="272">
                  <c:v>45</c:v>
                </c:pt>
                <c:pt idx="273">
                  <c:v>48</c:v>
                </c:pt>
                <c:pt idx="274">
                  <c:v>46</c:v>
                </c:pt>
                <c:pt idx="275">
                  <c:v>46</c:v>
                </c:pt>
                <c:pt idx="276">
                  <c:v>45</c:v>
                </c:pt>
                <c:pt idx="277">
                  <c:v>47</c:v>
                </c:pt>
                <c:pt idx="278">
                  <c:v>44</c:v>
                </c:pt>
                <c:pt idx="279">
                  <c:v>48</c:v>
                </c:pt>
                <c:pt idx="280">
                  <c:v>43</c:v>
                </c:pt>
                <c:pt idx="281">
                  <c:v>43</c:v>
                </c:pt>
                <c:pt idx="282">
                  <c:v>48</c:v>
                </c:pt>
                <c:pt idx="283">
                  <c:v>42</c:v>
                </c:pt>
                <c:pt idx="284">
                  <c:v>48</c:v>
                </c:pt>
                <c:pt idx="285">
                  <c:v>44</c:v>
                </c:pt>
                <c:pt idx="286">
                  <c:v>47</c:v>
                </c:pt>
                <c:pt idx="287">
                  <c:v>44</c:v>
                </c:pt>
                <c:pt idx="288">
                  <c:v>48</c:v>
                </c:pt>
                <c:pt idx="289">
                  <c:v>43</c:v>
                </c:pt>
                <c:pt idx="290">
                  <c:v>45</c:v>
                </c:pt>
                <c:pt idx="291">
                  <c:v>44</c:v>
                </c:pt>
                <c:pt idx="292">
                  <c:v>48</c:v>
                </c:pt>
                <c:pt idx="293">
                  <c:v>41</c:v>
                </c:pt>
                <c:pt idx="294">
                  <c:v>47</c:v>
                </c:pt>
                <c:pt idx="295">
                  <c:v>47</c:v>
                </c:pt>
                <c:pt idx="296">
                  <c:v>46</c:v>
                </c:pt>
                <c:pt idx="297">
                  <c:v>45</c:v>
                </c:pt>
                <c:pt idx="298">
                  <c:v>45</c:v>
                </c:pt>
                <c:pt idx="299">
                  <c:v>45</c:v>
                </c:pt>
                <c:pt idx="300">
                  <c:v>48</c:v>
                </c:pt>
                <c:pt idx="301">
                  <c:v>46</c:v>
                </c:pt>
                <c:pt idx="302">
                  <c:v>46</c:v>
                </c:pt>
                <c:pt idx="303">
                  <c:v>47</c:v>
                </c:pt>
                <c:pt idx="304">
                  <c:v>43</c:v>
                </c:pt>
                <c:pt idx="305">
                  <c:v>48</c:v>
                </c:pt>
                <c:pt idx="306">
                  <c:v>43</c:v>
                </c:pt>
                <c:pt idx="307">
                  <c:v>47</c:v>
                </c:pt>
                <c:pt idx="308">
                  <c:v>47</c:v>
                </c:pt>
                <c:pt idx="309">
                  <c:v>46</c:v>
                </c:pt>
                <c:pt idx="310">
                  <c:v>47</c:v>
                </c:pt>
                <c:pt idx="311">
                  <c:v>46</c:v>
                </c:pt>
                <c:pt idx="312">
                  <c:v>48</c:v>
                </c:pt>
                <c:pt idx="313">
                  <c:v>46</c:v>
                </c:pt>
                <c:pt idx="314">
                  <c:v>48</c:v>
                </c:pt>
                <c:pt idx="315">
                  <c:v>45</c:v>
                </c:pt>
                <c:pt idx="316">
                  <c:v>43</c:v>
                </c:pt>
                <c:pt idx="317">
                  <c:v>45</c:v>
                </c:pt>
                <c:pt idx="318">
                  <c:v>44</c:v>
                </c:pt>
                <c:pt idx="319">
                  <c:v>42</c:v>
                </c:pt>
                <c:pt idx="320">
                  <c:v>46</c:v>
                </c:pt>
                <c:pt idx="321">
                  <c:v>49</c:v>
                </c:pt>
                <c:pt idx="322">
                  <c:v>46</c:v>
                </c:pt>
                <c:pt idx="323">
                  <c:v>42</c:v>
                </c:pt>
                <c:pt idx="324">
                  <c:v>47</c:v>
                </c:pt>
                <c:pt idx="325">
                  <c:v>48</c:v>
                </c:pt>
                <c:pt idx="326">
                  <c:v>48</c:v>
                </c:pt>
                <c:pt idx="327">
                  <c:v>49</c:v>
                </c:pt>
                <c:pt idx="328">
                  <c:v>42</c:v>
                </c:pt>
                <c:pt idx="329">
                  <c:v>48</c:v>
                </c:pt>
                <c:pt idx="330">
                  <c:v>45</c:v>
                </c:pt>
                <c:pt idx="331">
                  <c:v>44</c:v>
                </c:pt>
                <c:pt idx="332">
                  <c:v>43</c:v>
                </c:pt>
                <c:pt idx="333">
                  <c:v>47</c:v>
                </c:pt>
                <c:pt idx="334">
                  <c:v>45</c:v>
                </c:pt>
                <c:pt idx="335">
                  <c:v>42</c:v>
                </c:pt>
                <c:pt idx="336">
                  <c:v>47</c:v>
                </c:pt>
                <c:pt idx="337">
                  <c:v>47</c:v>
                </c:pt>
                <c:pt idx="338">
                  <c:v>46</c:v>
                </c:pt>
                <c:pt idx="339">
                  <c:v>46</c:v>
                </c:pt>
                <c:pt idx="340">
                  <c:v>46</c:v>
                </c:pt>
                <c:pt idx="341">
                  <c:v>46</c:v>
                </c:pt>
                <c:pt idx="342">
                  <c:v>49</c:v>
                </c:pt>
                <c:pt idx="343">
                  <c:v>47</c:v>
                </c:pt>
                <c:pt idx="344">
                  <c:v>48</c:v>
                </c:pt>
                <c:pt idx="345">
                  <c:v>45</c:v>
                </c:pt>
                <c:pt idx="346">
                  <c:v>46</c:v>
                </c:pt>
                <c:pt idx="347">
                  <c:v>46</c:v>
                </c:pt>
                <c:pt idx="348">
                  <c:v>44</c:v>
                </c:pt>
                <c:pt idx="349">
                  <c:v>48</c:v>
                </c:pt>
                <c:pt idx="350">
                  <c:v>46</c:v>
                </c:pt>
                <c:pt idx="351">
                  <c:v>49</c:v>
                </c:pt>
                <c:pt idx="352">
                  <c:v>45</c:v>
                </c:pt>
                <c:pt idx="353">
                  <c:v>46</c:v>
                </c:pt>
                <c:pt idx="354">
                  <c:v>44</c:v>
                </c:pt>
                <c:pt idx="355">
                  <c:v>48</c:v>
                </c:pt>
                <c:pt idx="356">
                  <c:v>46</c:v>
                </c:pt>
                <c:pt idx="357">
                  <c:v>48</c:v>
                </c:pt>
                <c:pt idx="358">
                  <c:v>44</c:v>
                </c:pt>
                <c:pt idx="359">
                  <c:v>46</c:v>
                </c:pt>
                <c:pt idx="360">
                  <c:v>49</c:v>
                </c:pt>
                <c:pt idx="361">
                  <c:v>43</c:v>
                </c:pt>
                <c:pt idx="362">
                  <c:v>48</c:v>
                </c:pt>
                <c:pt idx="363">
                  <c:v>48</c:v>
                </c:pt>
                <c:pt idx="364">
                  <c:v>47</c:v>
                </c:pt>
                <c:pt idx="365">
                  <c:v>44</c:v>
                </c:pt>
                <c:pt idx="366">
                  <c:v>45</c:v>
                </c:pt>
                <c:pt idx="367">
                  <c:v>48</c:v>
                </c:pt>
                <c:pt idx="368">
                  <c:v>45</c:v>
                </c:pt>
                <c:pt idx="369">
                  <c:v>48</c:v>
                </c:pt>
                <c:pt idx="370">
                  <c:v>42</c:v>
                </c:pt>
                <c:pt idx="371">
                  <c:v>43</c:v>
                </c:pt>
                <c:pt idx="372">
                  <c:v>43</c:v>
                </c:pt>
                <c:pt idx="373">
                  <c:v>47</c:v>
                </c:pt>
                <c:pt idx="374">
                  <c:v>46</c:v>
                </c:pt>
                <c:pt idx="375">
                  <c:v>49</c:v>
                </c:pt>
                <c:pt idx="376">
                  <c:v>45</c:v>
                </c:pt>
                <c:pt idx="377">
                  <c:v>43</c:v>
                </c:pt>
                <c:pt idx="378">
                  <c:v>42</c:v>
                </c:pt>
                <c:pt idx="379">
                  <c:v>44</c:v>
                </c:pt>
                <c:pt idx="380">
                  <c:v>46</c:v>
                </c:pt>
                <c:pt idx="381">
                  <c:v>49</c:v>
                </c:pt>
                <c:pt idx="382">
                  <c:v>46</c:v>
                </c:pt>
                <c:pt idx="383">
                  <c:v>48</c:v>
                </c:pt>
                <c:pt idx="384">
                  <c:v>46</c:v>
                </c:pt>
                <c:pt idx="385">
                  <c:v>47</c:v>
                </c:pt>
                <c:pt idx="386">
                  <c:v>46</c:v>
                </c:pt>
                <c:pt idx="387">
                  <c:v>47</c:v>
                </c:pt>
                <c:pt idx="388">
                  <c:v>46</c:v>
                </c:pt>
                <c:pt idx="389">
                  <c:v>46</c:v>
                </c:pt>
                <c:pt idx="390">
                  <c:v>45</c:v>
                </c:pt>
                <c:pt idx="391">
                  <c:v>45</c:v>
                </c:pt>
                <c:pt idx="392">
                  <c:v>45</c:v>
                </c:pt>
                <c:pt idx="393">
                  <c:v>45</c:v>
                </c:pt>
                <c:pt idx="394">
                  <c:v>46</c:v>
                </c:pt>
                <c:pt idx="395">
                  <c:v>47</c:v>
                </c:pt>
                <c:pt idx="396">
                  <c:v>45</c:v>
                </c:pt>
                <c:pt idx="397">
                  <c:v>43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50</c:v>
                </c:pt>
                <c:pt idx="402">
                  <c:v>43</c:v>
                </c:pt>
                <c:pt idx="403">
                  <c:v>46</c:v>
                </c:pt>
                <c:pt idx="404">
                  <c:v>47</c:v>
                </c:pt>
                <c:pt idx="405">
                  <c:v>44</c:v>
                </c:pt>
                <c:pt idx="406">
                  <c:v>44</c:v>
                </c:pt>
                <c:pt idx="407">
                  <c:v>46</c:v>
                </c:pt>
                <c:pt idx="408">
                  <c:v>48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46</c:v>
                </c:pt>
                <c:pt idx="416">
                  <c:v>47</c:v>
                </c:pt>
                <c:pt idx="417">
                  <c:v>46</c:v>
                </c:pt>
                <c:pt idx="418">
                  <c:v>45</c:v>
                </c:pt>
                <c:pt idx="419">
                  <c:v>46</c:v>
                </c:pt>
                <c:pt idx="420">
                  <c:v>49</c:v>
                </c:pt>
                <c:pt idx="421">
                  <c:v>44</c:v>
                </c:pt>
                <c:pt idx="422">
                  <c:v>46</c:v>
                </c:pt>
                <c:pt idx="423">
                  <c:v>43</c:v>
                </c:pt>
                <c:pt idx="424">
                  <c:v>46</c:v>
                </c:pt>
                <c:pt idx="425">
                  <c:v>48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46</c:v>
                </c:pt>
                <c:pt idx="430">
                  <c:v>47</c:v>
                </c:pt>
                <c:pt idx="431">
                  <c:v>46</c:v>
                </c:pt>
                <c:pt idx="432">
                  <c:v>50</c:v>
                </c:pt>
                <c:pt idx="433">
                  <c:v>44</c:v>
                </c:pt>
                <c:pt idx="434">
                  <c:v>45</c:v>
                </c:pt>
                <c:pt idx="435">
                  <c:v>46</c:v>
                </c:pt>
                <c:pt idx="436">
                  <c:v>45</c:v>
                </c:pt>
                <c:pt idx="437">
                  <c:v>49</c:v>
                </c:pt>
                <c:pt idx="438">
                  <c:v>44</c:v>
                </c:pt>
                <c:pt idx="439">
                  <c:v>46</c:v>
                </c:pt>
                <c:pt idx="440">
                  <c:v>44</c:v>
                </c:pt>
                <c:pt idx="441">
                  <c:v>42</c:v>
                </c:pt>
                <c:pt idx="442">
                  <c:v>47</c:v>
                </c:pt>
                <c:pt idx="443">
                  <c:v>41</c:v>
                </c:pt>
                <c:pt idx="444">
                  <c:v>43</c:v>
                </c:pt>
                <c:pt idx="445">
                  <c:v>43</c:v>
                </c:pt>
                <c:pt idx="446">
                  <c:v>44</c:v>
                </c:pt>
                <c:pt idx="447">
                  <c:v>46</c:v>
                </c:pt>
                <c:pt idx="448">
                  <c:v>45</c:v>
                </c:pt>
                <c:pt idx="449">
                  <c:v>46</c:v>
                </c:pt>
                <c:pt idx="450">
                  <c:v>48</c:v>
                </c:pt>
                <c:pt idx="451">
                  <c:v>47</c:v>
                </c:pt>
                <c:pt idx="452">
                  <c:v>46</c:v>
                </c:pt>
                <c:pt idx="453">
                  <c:v>46</c:v>
                </c:pt>
                <c:pt idx="454">
                  <c:v>48</c:v>
                </c:pt>
                <c:pt idx="455">
                  <c:v>43</c:v>
                </c:pt>
                <c:pt idx="456">
                  <c:v>46</c:v>
                </c:pt>
                <c:pt idx="457">
                  <c:v>46</c:v>
                </c:pt>
                <c:pt idx="458">
                  <c:v>46</c:v>
                </c:pt>
                <c:pt idx="459">
                  <c:v>49</c:v>
                </c:pt>
                <c:pt idx="460">
                  <c:v>45</c:v>
                </c:pt>
                <c:pt idx="461">
                  <c:v>46</c:v>
                </c:pt>
                <c:pt idx="462">
                  <c:v>46</c:v>
                </c:pt>
                <c:pt idx="463">
                  <c:v>44</c:v>
                </c:pt>
                <c:pt idx="464">
                  <c:v>45</c:v>
                </c:pt>
                <c:pt idx="465">
                  <c:v>45</c:v>
                </c:pt>
                <c:pt idx="466">
                  <c:v>48</c:v>
                </c:pt>
                <c:pt idx="467">
                  <c:v>44</c:v>
                </c:pt>
                <c:pt idx="468">
                  <c:v>47</c:v>
                </c:pt>
                <c:pt idx="469">
                  <c:v>47</c:v>
                </c:pt>
                <c:pt idx="470">
                  <c:v>44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46</c:v>
                </c:pt>
                <c:pt idx="475">
                  <c:v>45</c:v>
                </c:pt>
                <c:pt idx="476">
                  <c:v>46</c:v>
                </c:pt>
                <c:pt idx="477">
                  <c:v>45</c:v>
                </c:pt>
                <c:pt idx="478">
                  <c:v>48</c:v>
                </c:pt>
                <c:pt idx="479">
                  <c:v>46</c:v>
                </c:pt>
                <c:pt idx="480">
                  <c:v>42</c:v>
                </c:pt>
                <c:pt idx="481">
                  <c:v>47</c:v>
                </c:pt>
                <c:pt idx="482">
                  <c:v>44</c:v>
                </c:pt>
                <c:pt idx="483">
                  <c:v>49</c:v>
                </c:pt>
                <c:pt idx="484">
                  <c:v>46</c:v>
                </c:pt>
                <c:pt idx="485">
                  <c:v>46</c:v>
                </c:pt>
                <c:pt idx="486">
                  <c:v>47</c:v>
                </c:pt>
                <c:pt idx="487">
                  <c:v>46</c:v>
                </c:pt>
                <c:pt idx="488">
                  <c:v>46</c:v>
                </c:pt>
                <c:pt idx="489">
                  <c:v>48</c:v>
                </c:pt>
                <c:pt idx="490">
                  <c:v>49</c:v>
                </c:pt>
                <c:pt idx="491">
                  <c:v>41</c:v>
                </c:pt>
                <c:pt idx="492">
                  <c:v>47</c:v>
                </c:pt>
                <c:pt idx="493">
                  <c:v>46</c:v>
                </c:pt>
                <c:pt idx="494">
                  <c:v>46</c:v>
                </c:pt>
                <c:pt idx="495">
                  <c:v>45</c:v>
                </c:pt>
                <c:pt idx="496">
                  <c:v>44</c:v>
                </c:pt>
                <c:pt idx="497">
                  <c:v>45</c:v>
                </c:pt>
                <c:pt idx="498">
                  <c:v>46</c:v>
                </c:pt>
                <c:pt idx="499">
                  <c:v>47</c:v>
                </c:pt>
                <c:pt idx="500">
                  <c:v>46</c:v>
                </c:pt>
                <c:pt idx="501">
                  <c:v>45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40</c:v>
                </c:pt>
                <c:pt idx="506">
                  <c:v>47</c:v>
                </c:pt>
                <c:pt idx="507">
                  <c:v>45</c:v>
                </c:pt>
                <c:pt idx="508">
                  <c:v>45</c:v>
                </c:pt>
                <c:pt idx="509">
                  <c:v>44</c:v>
                </c:pt>
                <c:pt idx="510">
                  <c:v>45</c:v>
                </c:pt>
                <c:pt idx="511">
                  <c:v>45</c:v>
                </c:pt>
                <c:pt idx="512">
                  <c:v>46</c:v>
                </c:pt>
                <c:pt idx="513">
                  <c:v>48</c:v>
                </c:pt>
                <c:pt idx="514">
                  <c:v>46</c:v>
                </c:pt>
                <c:pt idx="515">
                  <c:v>47</c:v>
                </c:pt>
                <c:pt idx="516">
                  <c:v>46</c:v>
                </c:pt>
                <c:pt idx="517">
                  <c:v>49</c:v>
                </c:pt>
                <c:pt idx="518">
                  <c:v>45</c:v>
                </c:pt>
                <c:pt idx="519">
                  <c:v>47</c:v>
                </c:pt>
                <c:pt idx="520">
                  <c:v>47</c:v>
                </c:pt>
                <c:pt idx="521">
                  <c:v>45</c:v>
                </c:pt>
                <c:pt idx="522">
                  <c:v>48</c:v>
                </c:pt>
                <c:pt idx="523">
                  <c:v>41</c:v>
                </c:pt>
                <c:pt idx="524">
                  <c:v>50</c:v>
                </c:pt>
                <c:pt idx="525">
                  <c:v>46</c:v>
                </c:pt>
                <c:pt idx="526">
                  <c:v>44</c:v>
                </c:pt>
                <c:pt idx="527">
                  <c:v>46</c:v>
                </c:pt>
                <c:pt idx="528">
                  <c:v>46</c:v>
                </c:pt>
                <c:pt idx="529">
                  <c:v>46</c:v>
                </c:pt>
                <c:pt idx="530">
                  <c:v>42</c:v>
                </c:pt>
                <c:pt idx="531">
                  <c:v>46</c:v>
                </c:pt>
                <c:pt idx="532">
                  <c:v>44</c:v>
                </c:pt>
                <c:pt idx="533">
                  <c:v>47</c:v>
                </c:pt>
                <c:pt idx="534">
                  <c:v>46</c:v>
                </c:pt>
                <c:pt idx="535">
                  <c:v>46</c:v>
                </c:pt>
                <c:pt idx="536">
                  <c:v>45</c:v>
                </c:pt>
                <c:pt idx="537">
                  <c:v>46</c:v>
                </c:pt>
                <c:pt idx="538">
                  <c:v>48</c:v>
                </c:pt>
                <c:pt idx="539">
                  <c:v>41</c:v>
                </c:pt>
                <c:pt idx="540">
                  <c:v>49</c:v>
                </c:pt>
                <c:pt idx="541">
                  <c:v>47</c:v>
                </c:pt>
                <c:pt idx="542">
                  <c:v>48</c:v>
                </c:pt>
                <c:pt idx="543">
                  <c:v>46</c:v>
                </c:pt>
                <c:pt idx="544">
                  <c:v>47</c:v>
                </c:pt>
                <c:pt idx="545">
                  <c:v>49</c:v>
                </c:pt>
                <c:pt idx="546">
                  <c:v>46</c:v>
                </c:pt>
                <c:pt idx="547">
                  <c:v>45</c:v>
                </c:pt>
                <c:pt idx="548">
                  <c:v>46</c:v>
                </c:pt>
                <c:pt idx="549">
                  <c:v>47</c:v>
                </c:pt>
                <c:pt idx="550">
                  <c:v>45</c:v>
                </c:pt>
                <c:pt idx="551">
                  <c:v>48</c:v>
                </c:pt>
                <c:pt idx="552">
                  <c:v>46</c:v>
                </c:pt>
                <c:pt idx="553">
                  <c:v>48</c:v>
                </c:pt>
                <c:pt idx="554">
                  <c:v>48</c:v>
                </c:pt>
                <c:pt idx="555">
                  <c:v>43</c:v>
                </c:pt>
                <c:pt idx="556">
                  <c:v>46</c:v>
                </c:pt>
                <c:pt idx="557">
                  <c:v>46</c:v>
                </c:pt>
                <c:pt idx="558">
                  <c:v>46</c:v>
                </c:pt>
                <c:pt idx="559">
                  <c:v>43</c:v>
                </c:pt>
                <c:pt idx="560">
                  <c:v>47</c:v>
                </c:pt>
                <c:pt idx="561">
                  <c:v>43</c:v>
                </c:pt>
                <c:pt idx="562">
                  <c:v>46</c:v>
                </c:pt>
                <c:pt idx="563">
                  <c:v>46</c:v>
                </c:pt>
                <c:pt idx="564">
                  <c:v>46</c:v>
                </c:pt>
                <c:pt idx="565">
                  <c:v>47</c:v>
                </c:pt>
                <c:pt idx="566">
                  <c:v>45</c:v>
                </c:pt>
                <c:pt idx="567">
                  <c:v>43</c:v>
                </c:pt>
                <c:pt idx="568">
                  <c:v>46</c:v>
                </c:pt>
                <c:pt idx="569">
                  <c:v>43</c:v>
                </c:pt>
                <c:pt idx="570">
                  <c:v>44</c:v>
                </c:pt>
                <c:pt idx="571">
                  <c:v>45</c:v>
                </c:pt>
                <c:pt idx="572">
                  <c:v>46</c:v>
                </c:pt>
                <c:pt idx="573">
                  <c:v>43</c:v>
                </c:pt>
                <c:pt idx="574">
                  <c:v>49</c:v>
                </c:pt>
                <c:pt idx="575">
                  <c:v>46</c:v>
                </c:pt>
                <c:pt idx="576">
                  <c:v>44</c:v>
                </c:pt>
                <c:pt idx="577">
                  <c:v>46</c:v>
                </c:pt>
                <c:pt idx="578">
                  <c:v>44</c:v>
                </c:pt>
                <c:pt idx="579">
                  <c:v>46</c:v>
                </c:pt>
                <c:pt idx="580">
                  <c:v>46</c:v>
                </c:pt>
                <c:pt idx="581">
                  <c:v>47</c:v>
                </c:pt>
                <c:pt idx="582">
                  <c:v>44</c:v>
                </c:pt>
                <c:pt idx="583">
                  <c:v>47</c:v>
                </c:pt>
                <c:pt idx="584">
                  <c:v>41</c:v>
                </c:pt>
                <c:pt idx="585">
                  <c:v>46</c:v>
                </c:pt>
                <c:pt idx="586">
                  <c:v>45</c:v>
                </c:pt>
                <c:pt idx="587">
                  <c:v>45</c:v>
                </c:pt>
                <c:pt idx="588">
                  <c:v>48</c:v>
                </c:pt>
                <c:pt idx="589">
                  <c:v>43</c:v>
                </c:pt>
                <c:pt idx="590">
                  <c:v>47</c:v>
                </c:pt>
                <c:pt idx="591">
                  <c:v>48</c:v>
                </c:pt>
                <c:pt idx="592">
                  <c:v>46</c:v>
                </c:pt>
                <c:pt idx="593">
                  <c:v>48</c:v>
                </c:pt>
                <c:pt idx="594">
                  <c:v>46</c:v>
                </c:pt>
                <c:pt idx="595">
                  <c:v>44</c:v>
                </c:pt>
                <c:pt idx="596">
                  <c:v>49</c:v>
                </c:pt>
                <c:pt idx="597">
                  <c:v>43</c:v>
                </c:pt>
                <c:pt idx="598">
                  <c:v>42</c:v>
                </c:pt>
                <c:pt idx="599">
                  <c:v>46</c:v>
                </c:pt>
                <c:pt idx="600">
                  <c:v>45</c:v>
                </c:pt>
                <c:pt idx="601">
                  <c:v>42</c:v>
                </c:pt>
                <c:pt idx="602">
                  <c:v>46</c:v>
                </c:pt>
                <c:pt idx="603">
                  <c:v>48</c:v>
                </c:pt>
                <c:pt idx="604">
                  <c:v>45</c:v>
                </c:pt>
                <c:pt idx="605">
                  <c:v>46</c:v>
                </c:pt>
                <c:pt idx="606">
                  <c:v>46</c:v>
                </c:pt>
                <c:pt idx="607">
                  <c:v>47</c:v>
                </c:pt>
                <c:pt idx="608">
                  <c:v>48</c:v>
                </c:pt>
                <c:pt idx="609">
                  <c:v>47</c:v>
                </c:pt>
                <c:pt idx="610">
                  <c:v>44</c:v>
                </c:pt>
                <c:pt idx="611">
                  <c:v>44</c:v>
                </c:pt>
                <c:pt idx="612">
                  <c:v>46</c:v>
                </c:pt>
                <c:pt idx="613">
                  <c:v>47</c:v>
                </c:pt>
                <c:pt idx="614">
                  <c:v>42</c:v>
                </c:pt>
                <c:pt idx="615">
                  <c:v>43</c:v>
                </c:pt>
                <c:pt idx="616">
                  <c:v>46</c:v>
                </c:pt>
                <c:pt idx="617">
                  <c:v>47</c:v>
                </c:pt>
                <c:pt idx="618">
                  <c:v>45</c:v>
                </c:pt>
                <c:pt idx="619">
                  <c:v>45</c:v>
                </c:pt>
                <c:pt idx="620">
                  <c:v>46</c:v>
                </c:pt>
                <c:pt idx="621">
                  <c:v>46</c:v>
                </c:pt>
                <c:pt idx="622">
                  <c:v>45</c:v>
                </c:pt>
                <c:pt idx="623">
                  <c:v>47</c:v>
                </c:pt>
                <c:pt idx="624">
                  <c:v>44</c:v>
                </c:pt>
                <c:pt idx="625">
                  <c:v>46</c:v>
                </c:pt>
                <c:pt idx="626">
                  <c:v>45</c:v>
                </c:pt>
                <c:pt idx="627">
                  <c:v>46</c:v>
                </c:pt>
                <c:pt idx="628">
                  <c:v>45</c:v>
                </c:pt>
                <c:pt idx="629">
                  <c:v>48</c:v>
                </c:pt>
                <c:pt idx="630">
                  <c:v>47</c:v>
                </c:pt>
                <c:pt idx="631">
                  <c:v>45</c:v>
                </c:pt>
                <c:pt idx="632">
                  <c:v>48</c:v>
                </c:pt>
                <c:pt idx="633">
                  <c:v>46</c:v>
                </c:pt>
                <c:pt idx="634">
                  <c:v>45</c:v>
                </c:pt>
                <c:pt idx="635">
                  <c:v>46</c:v>
                </c:pt>
                <c:pt idx="636">
                  <c:v>45</c:v>
                </c:pt>
                <c:pt idx="637">
                  <c:v>47</c:v>
                </c:pt>
                <c:pt idx="638">
                  <c:v>41</c:v>
                </c:pt>
                <c:pt idx="639">
                  <c:v>44</c:v>
                </c:pt>
                <c:pt idx="640">
                  <c:v>46</c:v>
                </c:pt>
                <c:pt idx="641">
                  <c:v>45</c:v>
                </c:pt>
                <c:pt idx="642">
                  <c:v>45</c:v>
                </c:pt>
                <c:pt idx="643">
                  <c:v>45</c:v>
                </c:pt>
                <c:pt idx="644">
                  <c:v>46</c:v>
                </c:pt>
                <c:pt idx="645">
                  <c:v>48</c:v>
                </c:pt>
                <c:pt idx="646">
                  <c:v>47</c:v>
                </c:pt>
                <c:pt idx="647">
                  <c:v>46</c:v>
                </c:pt>
                <c:pt idx="648">
                  <c:v>46</c:v>
                </c:pt>
                <c:pt idx="649">
                  <c:v>45</c:v>
                </c:pt>
                <c:pt idx="650">
                  <c:v>45</c:v>
                </c:pt>
                <c:pt idx="651">
                  <c:v>41</c:v>
                </c:pt>
                <c:pt idx="652">
                  <c:v>46</c:v>
                </c:pt>
                <c:pt idx="653">
                  <c:v>46</c:v>
                </c:pt>
                <c:pt idx="654">
                  <c:v>45</c:v>
                </c:pt>
                <c:pt idx="655">
                  <c:v>44</c:v>
                </c:pt>
                <c:pt idx="656">
                  <c:v>46</c:v>
                </c:pt>
                <c:pt idx="657">
                  <c:v>46</c:v>
                </c:pt>
                <c:pt idx="658">
                  <c:v>43</c:v>
                </c:pt>
                <c:pt idx="659">
                  <c:v>43</c:v>
                </c:pt>
                <c:pt idx="660">
                  <c:v>46</c:v>
                </c:pt>
                <c:pt idx="661">
                  <c:v>46</c:v>
                </c:pt>
                <c:pt idx="662">
                  <c:v>44</c:v>
                </c:pt>
                <c:pt idx="663">
                  <c:v>46</c:v>
                </c:pt>
                <c:pt idx="664">
                  <c:v>46</c:v>
                </c:pt>
                <c:pt idx="665">
                  <c:v>47</c:v>
                </c:pt>
                <c:pt idx="666">
                  <c:v>44</c:v>
                </c:pt>
                <c:pt idx="667">
                  <c:v>46</c:v>
                </c:pt>
                <c:pt idx="668">
                  <c:v>43</c:v>
                </c:pt>
                <c:pt idx="669">
                  <c:v>45</c:v>
                </c:pt>
                <c:pt idx="670">
                  <c:v>4</c:v>
                </c:pt>
                <c:pt idx="671">
                  <c:v>47</c:v>
                </c:pt>
                <c:pt idx="672">
                  <c:v>48</c:v>
                </c:pt>
                <c:pt idx="673">
                  <c:v>45</c:v>
                </c:pt>
                <c:pt idx="674">
                  <c:v>45</c:v>
                </c:pt>
                <c:pt idx="675">
                  <c:v>45</c:v>
                </c:pt>
                <c:pt idx="676">
                  <c:v>48</c:v>
                </c:pt>
                <c:pt idx="677">
                  <c:v>47</c:v>
                </c:pt>
                <c:pt idx="678">
                  <c:v>46</c:v>
                </c:pt>
                <c:pt idx="679">
                  <c:v>45</c:v>
                </c:pt>
                <c:pt idx="680">
                  <c:v>44</c:v>
                </c:pt>
                <c:pt idx="681">
                  <c:v>45</c:v>
                </c:pt>
                <c:pt idx="682">
                  <c:v>45</c:v>
                </c:pt>
                <c:pt idx="683">
                  <c:v>46</c:v>
                </c:pt>
                <c:pt idx="684">
                  <c:v>42</c:v>
                </c:pt>
                <c:pt idx="685">
                  <c:v>46</c:v>
                </c:pt>
                <c:pt idx="686">
                  <c:v>46</c:v>
                </c:pt>
                <c:pt idx="687">
                  <c:v>44</c:v>
                </c:pt>
                <c:pt idx="688">
                  <c:v>46</c:v>
                </c:pt>
                <c:pt idx="689">
                  <c:v>47</c:v>
                </c:pt>
                <c:pt idx="690">
                  <c:v>48</c:v>
                </c:pt>
                <c:pt idx="691">
                  <c:v>48</c:v>
                </c:pt>
                <c:pt idx="692">
                  <c:v>47</c:v>
                </c:pt>
                <c:pt idx="693">
                  <c:v>44</c:v>
                </c:pt>
                <c:pt idx="694">
                  <c:v>47</c:v>
                </c:pt>
                <c:pt idx="695">
                  <c:v>44</c:v>
                </c:pt>
                <c:pt idx="696">
                  <c:v>48</c:v>
                </c:pt>
                <c:pt idx="697">
                  <c:v>49</c:v>
                </c:pt>
                <c:pt idx="698">
                  <c:v>47</c:v>
                </c:pt>
                <c:pt idx="699">
                  <c:v>46</c:v>
                </c:pt>
                <c:pt idx="700">
                  <c:v>45</c:v>
                </c:pt>
                <c:pt idx="701">
                  <c:v>46</c:v>
                </c:pt>
                <c:pt idx="702">
                  <c:v>45</c:v>
                </c:pt>
                <c:pt idx="703">
                  <c:v>43</c:v>
                </c:pt>
                <c:pt idx="704">
                  <c:v>46</c:v>
                </c:pt>
                <c:pt idx="705">
                  <c:v>47</c:v>
                </c:pt>
                <c:pt idx="706">
                  <c:v>45</c:v>
                </c:pt>
                <c:pt idx="707">
                  <c:v>47</c:v>
                </c:pt>
                <c:pt idx="708">
                  <c:v>44</c:v>
                </c:pt>
                <c:pt idx="709">
                  <c:v>43</c:v>
                </c:pt>
                <c:pt idx="710">
                  <c:v>46</c:v>
                </c:pt>
                <c:pt idx="711">
                  <c:v>45</c:v>
                </c:pt>
                <c:pt idx="712">
                  <c:v>47</c:v>
                </c:pt>
                <c:pt idx="713">
                  <c:v>46</c:v>
                </c:pt>
                <c:pt idx="714">
                  <c:v>45</c:v>
                </c:pt>
                <c:pt idx="715">
                  <c:v>41</c:v>
                </c:pt>
                <c:pt idx="716">
                  <c:v>47</c:v>
                </c:pt>
                <c:pt idx="717">
                  <c:v>46</c:v>
                </c:pt>
                <c:pt idx="718">
                  <c:v>46</c:v>
                </c:pt>
                <c:pt idx="719">
                  <c:v>46</c:v>
                </c:pt>
                <c:pt idx="720">
                  <c:v>46</c:v>
                </c:pt>
                <c:pt idx="721">
                  <c:v>46</c:v>
                </c:pt>
                <c:pt idx="722">
                  <c:v>46</c:v>
                </c:pt>
                <c:pt idx="723">
                  <c:v>46</c:v>
                </c:pt>
                <c:pt idx="724">
                  <c:v>47</c:v>
                </c:pt>
                <c:pt idx="725">
                  <c:v>46</c:v>
                </c:pt>
                <c:pt idx="726">
                  <c:v>46</c:v>
                </c:pt>
                <c:pt idx="72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6-9848-8CEF-BE7C21E5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8128"/>
        <c:axId val="85089664"/>
      </c:lineChart>
      <c:catAx>
        <c:axId val="8508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089664"/>
        <c:crosses val="autoZero"/>
        <c:auto val="1"/>
        <c:lblAlgn val="ctr"/>
        <c:lblOffset val="100"/>
        <c:noMultiLvlLbl val="0"/>
      </c:catAx>
      <c:valAx>
        <c:axId val="85089664"/>
        <c:scaling>
          <c:orientation val="minMax"/>
          <c:max val="50"/>
          <c:min val="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08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7272640643676682E-2"/>
          <c:y val="0.27897799756057445"/>
          <c:w val="0.96115145827766002"/>
          <c:h val="0.58439027849972425"/>
        </c:manualLayout>
      </c:layout>
      <c:lineChart>
        <c:grouping val="standard"/>
        <c:varyColors val="0"/>
        <c:ser>
          <c:idx val="0"/>
          <c:order val="0"/>
          <c:tx>
            <c:strRef>
              <c:f>Inmatning!$B$1</c:f>
              <c:strCache>
                <c:ptCount val="1"/>
                <c:pt idx="0">
                  <c:v>B-vapen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Inmatning!$B$2:$B$1000</c:f>
              <c:numCache>
                <c:formatCode>General</c:formatCode>
                <c:ptCount val="999"/>
                <c:pt idx="0">
                  <c:v>49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48</c:v>
                </c:pt>
                <c:pt idx="5">
                  <c:v>43</c:v>
                </c:pt>
                <c:pt idx="6">
                  <c:v>45</c:v>
                </c:pt>
                <c:pt idx="7">
                  <c:v>40</c:v>
                </c:pt>
                <c:pt idx="8">
                  <c:v>45</c:v>
                </c:pt>
                <c:pt idx="9">
                  <c:v>37</c:v>
                </c:pt>
                <c:pt idx="10">
                  <c:v>43</c:v>
                </c:pt>
                <c:pt idx="11">
                  <c:v>41</c:v>
                </c:pt>
                <c:pt idx="12">
                  <c:v>40</c:v>
                </c:pt>
                <c:pt idx="13">
                  <c:v>41</c:v>
                </c:pt>
                <c:pt idx="14">
                  <c:v>48</c:v>
                </c:pt>
                <c:pt idx="15">
                  <c:v>45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46</c:v>
                </c:pt>
                <c:pt idx="20">
                  <c:v>41</c:v>
                </c:pt>
                <c:pt idx="21">
                  <c:v>48</c:v>
                </c:pt>
                <c:pt idx="22">
                  <c:v>48</c:v>
                </c:pt>
                <c:pt idx="23">
                  <c:v>44</c:v>
                </c:pt>
                <c:pt idx="24">
                  <c:v>47</c:v>
                </c:pt>
                <c:pt idx="25">
                  <c:v>45</c:v>
                </c:pt>
                <c:pt idx="26">
                  <c:v>46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49</c:v>
                </c:pt>
                <c:pt idx="31">
                  <c:v>45</c:v>
                </c:pt>
                <c:pt idx="32">
                  <c:v>43</c:v>
                </c:pt>
                <c:pt idx="33">
                  <c:v>44</c:v>
                </c:pt>
                <c:pt idx="34">
                  <c:v>47</c:v>
                </c:pt>
                <c:pt idx="35">
                  <c:v>43</c:v>
                </c:pt>
                <c:pt idx="36">
                  <c:v>43</c:v>
                </c:pt>
                <c:pt idx="37">
                  <c:v>43</c:v>
                </c:pt>
                <c:pt idx="38">
                  <c:v>45</c:v>
                </c:pt>
                <c:pt idx="39">
                  <c:v>47</c:v>
                </c:pt>
                <c:pt idx="40">
                  <c:v>48</c:v>
                </c:pt>
                <c:pt idx="41">
                  <c:v>41</c:v>
                </c:pt>
                <c:pt idx="42">
                  <c:v>48</c:v>
                </c:pt>
                <c:pt idx="43">
                  <c:v>43</c:v>
                </c:pt>
                <c:pt idx="44">
                  <c:v>43</c:v>
                </c:pt>
                <c:pt idx="45">
                  <c:v>44</c:v>
                </c:pt>
                <c:pt idx="46">
                  <c:v>37</c:v>
                </c:pt>
                <c:pt idx="47">
                  <c:v>45</c:v>
                </c:pt>
                <c:pt idx="48">
                  <c:v>41</c:v>
                </c:pt>
                <c:pt idx="49">
                  <c:v>46</c:v>
                </c:pt>
                <c:pt idx="50">
                  <c:v>45</c:v>
                </c:pt>
                <c:pt idx="51">
                  <c:v>41</c:v>
                </c:pt>
                <c:pt idx="52">
                  <c:v>43</c:v>
                </c:pt>
                <c:pt idx="53">
                  <c:v>44</c:v>
                </c:pt>
                <c:pt idx="54">
                  <c:v>44</c:v>
                </c:pt>
                <c:pt idx="55">
                  <c:v>45</c:v>
                </c:pt>
                <c:pt idx="56">
                  <c:v>39</c:v>
                </c:pt>
                <c:pt idx="57">
                  <c:v>50</c:v>
                </c:pt>
                <c:pt idx="58">
                  <c:v>38</c:v>
                </c:pt>
                <c:pt idx="59">
                  <c:v>43</c:v>
                </c:pt>
                <c:pt idx="60">
                  <c:v>43</c:v>
                </c:pt>
                <c:pt idx="61">
                  <c:v>41</c:v>
                </c:pt>
                <c:pt idx="62">
                  <c:v>43</c:v>
                </c:pt>
                <c:pt idx="63">
                  <c:v>43</c:v>
                </c:pt>
                <c:pt idx="64">
                  <c:v>45</c:v>
                </c:pt>
                <c:pt idx="65">
                  <c:v>40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44</c:v>
                </c:pt>
                <c:pt idx="71">
                  <c:v>45</c:v>
                </c:pt>
                <c:pt idx="72">
                  <c:v>48</c:v>
                </c:pt>
                <c:pt idx="73">
                  <c:v>45</c:v>
                </c:pt>
                <c:pt idx="74">
                  <c:v>42</c:v>
                </c:pt>
                <c:pt idx="75">
                  <c:v>45</c:v>
                </c:pt>
                <c:pt idx="76">
                  <c:v>45</c:v>
                </c:pt>
                <c:pt idx="77">
                  <c:v>44</c:v>
                </c:pt>
                <c:pt idx="78">
                  <c:v>45</c:v>
                </c:pt>
                <c:pt idx="79">
                  <c:v>41</c:v>
                </c:pt>
                <c:pt idx="80">
                  <c:v>41</c:v>
                </c:pt>
                <c:pt idx="81">
                  <c:v>45</c:v>
                </c:pt>
                <c:pt idx="82">
                  <c:v>46</c:v>
                </c:pt>
                <c:pt idx="83">
                  <c:v>45</c:v>
                </c:pt>
                <c:pt idx="84">
                  <c:v>47</c:v>
                </c:pt>
                <c:pt idx="85">
                  <c:v>44</c:v>
                </c:pt>
                <c:pt idx="86">
                  <c:v>45</c:v>
                </c:pt>
                <c:pt idx="87">
                  <c:v>42</c:v>
                </c:pt>
                <c:pt idx="88">
                  <c:v>44</c:v>
                </c:pt>
                <c:pt idx="89">
                  <c:v>44</c:v>
                </c:pt>
                <c:pt idx="90">
                  <c:v>43</c:v>
                </c:pt>
                <c:pt idx="91">
                  <c:v>45</c:v>
                </c:pt>
                <c:pt idx="92">
                  <c:v>43</c:v>
                </c:pt>
                <c:pt idx="93">
                  <c:v>47</c:v>
                </c:pt>
                <c:pt idx="94">
                  <c:v>48</c:v>
                </c:pt>
                <c:pt idx="95">
                  <c:v>43</c:v>
                </c:pt>
                <c:pt idx="96">
                  <c:v>47</c:v>
                </c:pt>
                <c:pt idx="97">
                  <c:v>45</c:v>
                </c:pt>
                <c:pt idx="98">
                  <c:v>44</c:v>
                </c:pt>
                <c:pt idx="99">
                  <c:v>47</c:v>
                </c:pt>
                <c:pt idx="100">
                  <c:v>47</c:v>
                </c:pt>
                <c:pt idx="101">
                  <c:v>46</c:v>
                </c:pt>
                <c:pt idx="102">
                  <c:v>45</c:v>
                </c:pt>
                <c:pt idx="103">
                  <c:v>43</c:v>
                </c:pt>
                <c:pt idx="104">
                  <c:v>41</c:v>
                </c:pt>
                <c:pt idx="105">
                  <c:v>42</c:v>
                </c:pt>
                <c:pt idx="106">
                  <c:v>44</c:v>
                </c:pt>
                <c:pt idx="107">
                  <c:v>47</c:v>
                </c:pt>
                <c:pt idx="108">
                  <c:v>45</c:v>
                </c:pt>
                <c:pt idx="109">
                  <c:v>47</c:v>
                </c:pt>
                <c:pt idx="110">
                  <c:v>45</c:v>
                </c:pt>
                <c:pt idx="111">
                  <c:v>38</c:v>
                </c:pt>
                <c:pt idx="112">
                  <c:v>41</c:v>
                </c:pt>
                <c:pt idx="113">
                  <c:v>45</c:v>
                </c:pt>
                <c:pt idx="114">
                  <c:v>47</c:v>
                </c:pt>
                <c:pt idx="115">
                  <c:v>38</c:v>
                </c:pt>
                <c:pt idx="11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9-7F4E-9BD0-85C2B7652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13408"/>
        <c:axId val="86914944"/>
      </c:lineChart>
      <c:catAx>
        <c:axId val="86913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14944"/>
        <c:crosses val="autoZero"/>
        <c:auto val="1"/>
        <c:lblAlgn val="ctr"/>
        <c:lblOffset val="100"/>
        <c:noMultiLvlLbl val="0"/>
      </c:catAx>
      <c:valAx>
        <c:axId val="86914944"/>
        <c:scaling>
          <c:orientation val="minMax"/>
          <c:max val="5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A-vapen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272640643676696E-2"/>
          <c:y val="0.27897799756057456"/>
          <c:w val="0.96115145827766002"/>
          <c:h val="0.58439027849972425"/>
        </c:manualLayout>
      </c:layout>
      <c:lineChart>
        <c:grouping val="standard"/>
        <c:varyColors val="0"/>
        <c:ser>
          <c:idx val="0"/>
          <c:order val="0"/>
          <c:tx>
            <c:strRef>
              <c:f>Inmatning!$A$1</c:f>
              <c:strCache>
                <c:ptCount val="1"/>
                <c:pt idx="0">
                  <c:v>A-vapen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Inmatning!$A$2:$A$703</c:f>
              <c:numCache>
                <c:formatCode>General</c:formatCode>
                <c:ptCount val="702"/>
                <c:pt idx="0">
                  <c:v>46</c:v>
                </c:pt>
                <c:pt idx="1">
                  <c:v>43</c:v>
                </c:pt>
                <c:pt idx="2">
                  <c:v>41</c:v>
                </c:pt>
                <c:pt idx="3">
                  <c:v>45</c:v>
                </c:pt>
                <c:pt idx="4">
                  <c:v>44</c:v>
                </c:pt>
                <c:pt idx="5">
                  <c:v>42</c:v>
                </c:pt>
                <c:pt idx="6">
                  <c:v>41</c:v>
                </c:pt>
                <c:pt idx="7">
                  <c:v>40</c:v>
                </c:pt>
                <c:pt idx="8">
                  <c:v>43</c:v>
                </c:pt>
                <c:pt idx="9">
                  <c:v>43</c:v>
                </c:pt>
                <c:pt idx="10">
                  <c:v>40</c:v>
                </c:pt>
                <c:pt idx="11">
                  <c:v>35</c:v>
                </c:pt>
                <c:pt idx="12">
                  <c:v>34</c:v>
                </c:pt>
                <c:pt idx="13">
                  <c:v>41</c:v>
                </c:pt>
                <c:pt idx="14">
                  <c:v>45</c:v>
                </c:pt>
                <c:pt idx="15">
                  <c:v>44</c:v>
                </c:pt>
                <c:pt idx="16">
                  <c:v>39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36</c:v>
                </c:pt>
                <c:pt idx="21">
                  <c:v>40</c:v>
                </c:pt>
                <c:pt idx="22">
                  <c:v>42</c:v>
                </c:pt>
                <c:pt idx="23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9-7F4E-9BD0-85C2B7652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48480"/>
        <c:axId val="85463424"/>
      </c:lineChart>
      <c:catAx>
        <c:axId val="869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5463424"/>
        <c:crosses val="autoZero"/>
        <c:auto val="1"/>
        <c:lblAlgn val="ctr"/>
        <c:lblOffset val="100"/>
        <c:noMultiLvlLbl val="0"/>
      </c:catAx>
      <c:valAx>
        <c:axId val="85463424"/>
        <c:scaling>
          <c:orientation val="minMax"/>
          <c:max val="5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4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Luft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Inmatning!$D$1</c:f>
              <c:strCache>
                <c:ptCount val="1"/>
                <c:pt idx="0">
                  <c:v>Luft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Inmatning!$D$2:$D$703</c:f>
              <c:numCache>
                <c:formatCode>General</c:formatCode>
                <c:ptCount val="702"/>
                <c:pt idx="0">
                  <c:v>79</c:v>
                </c:pt>
                <c:pt idx="1">
                  <c:v>85</c:v>
                </c:pt>
                <c:pt idx="2">
                  <c:v>89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91</c:v>
                </c:pt>
                <c:pt idx="8">
                  <c:v>92</c:v>
                </c:pt>
                <c:pt idx="9">
                  <c:v>88</c:v>
                </c:pt>
                <c:pt idx="10">
                  <c:v>83</c:v>
                </c:pt>
                <c:pt idx="11">
                  <c:v>85</c:v>
                </c:pt>
                <c:pt idx="12">
                  <c:v>93</c:v>
                </c:pt>
                <c:pt idx="13">
                  <c:v>90</c:v>
                </c:pt>
                <c:pt idx="14">
                  <c:v>85</c:v>
                </c:pt>
                <c:pt idx="15">
                  <c:v>92</c:v>
                </c:pt>
                <c:pt idx="16">
                  <c:v>91</c:v>
                </c:pt>
                <c:pt idx="17">
                  <c:v>88</c:v>
                </c:pt>
                <c:pt idx="18">
                  <c:v>89</c:v>
                </c:pt>
                <c:pt idx="19">
                  <c:v>87</c:v>
                </c:pt>
                <c:pt idx="20">
                  <c:v>87</c:v>
                </c:pt>
                <c:pt idx="21">
                  <c:v>85</c:v>
                </c:pt>
                <c:pt idx="22">
                  <c:v>85</c:v>
                </c:pt>
                <c:pt idx="23">
                  <c:v>89</c:v>
                </c:pt>
                <c:pt idx="24">
                  <c:v>82</c:v>
                </c:pt>
                <c:pt idx="25">
                  <c:v>86</c:v>
                </c:pt>
                <c:pt idx="26">
                  <c:v>90</c:v>
                </c:pt>
                <c:pt idx="27">
                  <c:v>87</c:v>
                </c:pt>
                <c:pt idx="28">
                  <c:v>84</c:v>
                </c:pt>
                <c:pt idx="29">
                  <c:v>86</c:v>
                </c:pt>
                <c:pt idx="30">
                  <c:v>82</c:v>
                </c:pt>
                <c:pt idx="31">
                  <c:v>83</c:v>
                </c:pt>
                <c:pt idx="32">
                  <c:v>88</c:v>
                </c:pt>
                <c:pt idx="33">
                  <c:v>89</c:v>
                </c:pt>
                <c:pt idx="34">
                  <c:v>88</c:v>
                </c:pt>
                <c:pt idx="35">
                  <c:v>83</c:v>
                </c:pt>
                <c:pt idx="36">
                  <c:v>84</c:v>
                </c:pt>
                <c:pt idx="37">
                  <c:v>91</c:v>
                </c:pt>
                <c:pt idx="38">
                  <c:v>91</c:v>
                </c:pt>
                <c:pt idx="39">
                  <c:v>90</c:v>
                </c:pt>
                <c:pt idx="40">
                  <c:v>86</c:v>
                </c:pt>
                <c:pt idx="41">
                  <c:v>88</c:v>
                </c:pt>
                <c:pt idx="42">
                  <c:v>89</c:v>
                </c:pt>
                <c:pt idx="43">
                  <c:v>83</c:v>
                </c:pt>
                <c:pt idx="44">
                  <c:v>80</c:v>
                </c:pt>
                <c:pt idx="45">
                  <c:v>88</c:v>
                </c:pt>
                <c:pt idx="46">
                  <c:v>88</c:v>
                </c:pt>
                <c:pt idx="47">
                  <c:v>83</c:v>
                </c:pt>
                <c:pt idx="48">
                  <c:v>90</c:v>
                </c:pt>
                <c:pt idx="49">
                  <c:v>91</c:v>
                </c:pt>
                <c:pt idx="50">
                  <c:v>92</c:v>
                </c:pt>
                <c:pt idx="51">
                  <c:v>90</c:v>
                </c:pt>
                <c:pt idx="52">
                  <c:v>94</c:v>
                </c:pt>
                <c:pt idx="53">
                  <c:v>88</c:v>
                </c:pt>
                <c:pt idx="54">
                  <c:v>84</c:v>
                </c:pt>
                <c:pt idx="55">
                  <c:v>85</c:v>
                </c:pt>
                <c:pt idx="56">
                  <c:v>83</c:v>
                </c:pt>
                <c:pt idx="57">
                  <c:v>88</c:v>
                </c:pt>
                <c:pt idx="58">
                  <c:v>84</c:v>
                </c:pt>
                <c:pt idx="59">
                  <c:v>88</c:v>
                </c:pt>
                <c:pt idx="60">
                  <c:v>85</c:v>
                </c:pt>
                <c:pt idx="61">
                  <c:v>89</c:v>
                </c:pt>
                <c:pt idx="62">
                  <c:v>89</c:v>
                </c:pt>
                <c:pt idx="63">
                  <c:v>88</c:v>
                </c:pt>
                <c:pt idx="64">
                  <c:v>92</c:v>
                </c:pt>
                <c:pt idx="65">
                  <c:v>80</c:v>
                </c:pt>
                <c:pt idx="66">
                  <c:v>88</c:v>
                </c:pt>
                <c:pt idx="67">
                  <c:v>84</c:v>
                </c:pt>
                <c:pt idx="68">
                  <c:v>90</c:v>
                </c:pt>
                <c:pt idx="69">
                  <c:v>91</c:v>
                </c:pt>
                <c:pt idx="70">
                  <c:v>90</c:v>
                </c:pt>
                <c:pt idx="71">
                  <c:v>83</c:v>
                </c:pt>
                <c:pt idx="72">
                  <c:v>88</c:v>
                </c:pt>
                <c:pt idx="73">
                  <c:v>88</c:v>
                </c:pt>
                <c:pt idx="74">
                  <c:v>88</c:v>
                </c:pt>
                <c:pt idx="75">
                  <c:v>89</c:v>
                </c:pt>
                <c:pt idx="76">
                  <c:v>85</c:v>
                </c:pt>
                <c:pt idx="77">
                  <c:v>93</c:v>
                </c:pt>
                <c:pt idx="78">
                  <c:v>88</c:v>
                </c:pt>
                <c:pt idx="79">
                  <c:v>88</c:v>
                </c:pt>
                <c:pt idx="80">
                  <c:v>83</c:v>
                </c:pt>
                <c:pt idx="81">
                  <c:v>82</c:v>
                </c:pt>
                <c:pt idx="82">
                  <c:v>92</c:v>
                </c:pt>
                <c:pt idx="83">
                  <c:v>93</c:v>
                </c:pt>
                <c:pt idx="84">
                  <c:v>85</c:v>
                </c:pt>
                <c:pt idx="85">
                  <c:v>87</c:v>
                </c:pt>
                <c:pt idx="86">
                  <c:v>93</c:v>
                </c:pt>
                <c:pt idx="87">
                  <c:v>87</c:v>
                </c:pt>
                <c:pt idx="88">
                  <c:v>89</c:v>
                </c:pt>
                <c:pt idx="89">
                  <c:v>88</c:v>
                </c:pt>
                <c:pt idx="90">
                  <c:v>92</c:v>
                </c:pt>
                <c:pt idx="91">
                  <c:v>82</c:v>
                </c:pt>
                <c:pt idx="92">
                  <c:v>92</c:v>
                </c:pt>
                <c:pt idx="93">
                  <c:v>90</c:v>
                </c:pt>
                <c:pt idx="94">
                  <c:v>91</c:v>
                </c:pt>
                <c:pt idx="95">
                  <c:v>89</c:v>
                </c:pt>
                <c:pt idx="96">
                  <c:v>87</c:v>
                </c:pt>
                <c:pt idx="97">
                  <c:v>88</c:v>
                </c:pt>
                <c:pt idx="98">
                  <c:v>87</c:v>
                </c:pt>
                <c:pt idx="99">
                  <c:v>87</c:v>
                </c:pt>
                <c:pt idx="100">
                  <c:v>87</c:v>
                </c:pt>
                <c:pt idx="101">
                  <c:v>85</c:v>
                </c:pt>
                <c:pt idx="102">
                  <c:v>82</c:v>
                </c:pt>
                <c:pt idx="103">
                  <c:v>84</c:v>
                </c:pt>
                <c:pt idx="104">
                  <c:v>88</c:v>
                </c:pt>
                <c:pt idx="105">
                  <c:v>89</c:v>
                </c:pt>
                <c:pt idx="106">
                  <c:v>88</c:v>
                </c:pt>
                <c:pt idx="107">
                  <c:v>84</c:v>
                </c:pt>
                <c:pt idx="108">
                  <c:v>88</c:v>
                </c:pt>
                <c:pt idx="109">
                  <c:v>85</c:v>
                </c:pt>
                <c:pt idx="110">
                  <c:v>88</c:v>
                </c:pt>
                <c:pt idx="111">
                  <c:v>84</c:v>
                </c:pt>
                <c:pt idx="112">
                  <c:v>90</c:v>
                </c:pt>
                <c:pt idx="113">
                  <c:v>92</c:v>
                </c:pt>
                <c:pt idx="114">
                  <c:v>85</c:v>
                </c:pt>
                <c:pt idx="115">
                  <c:v>88</c:v>
                </c:pt>
                <c:pt idx="116">
                  <c:v>80</c:v>
                </c:pt>
                <c:pt idx="117">
                  <c:v>89</c:v>
                </c:pt>
                <c:pt idx="118">
                  <c:v>89</c:v>
                </c:pt>
                <c:pt idx="119">
                  <c:v>87</c:v>
                </c:pt>
                <c:pt idx="120">
                  <c:v>90</c:v>
                </c:pt>
                <c:pt idx="121">
                  <c:v>81</c:v>
                </c:pt>
                <c:pt idx="122">
                  <c:v>89</c:v>
                </c:pt>
                <c:pt idx="123">
                  <c:v>93</c:v>
                </c:pt>
                <c:pt idx="124">
                  <c:v>86</c:v>
                </c:pt>
                <c:pt idx="125">
                  <c:v>84</c:v>
                </c:pt>
                <c:pt idx="126">
                  <c:v>86</c:v>
                </c:pt>
                <c:pt idx="127">
                  <c:v>90</c:v>
                </c:pt>
                <c:pt idx="128">
                  <c:v>92</c:v>
                </c:pt>
                <c:pt idx="129">
                  <c:v>86</c:v>
                </c:pt>
                <c:pt idx="130">
                  <c:v>91</c:v>
                </c:pt>
                <c:pt idx="131">
                  <c:v>84</c:v>
                </c:pt>
                <c:pt idx="132">
                  <c:v>94</c:v>
                </c:pt>
                <c:pt idx="133">
                  <c:v>93</c:v>
                </c:pt>
                <c:pt idx="134">
                  <c:v>86</c:v>
                </c:pt>
                <c:pt idx="135">
                  <c:v>93</c:v>
                </c:pt>
                <c:pt idx="136">
                  <c:v>88</c:v>
                </c:pt>
                <c:pt idx="137">
                  <c:v>90</c:v>
                </c:pt>
                <c:pt idx="138">
                  <c:v>88</c:v>
                </c:pt>
                <c:pt idx="139">
                  <c:v>92</c:v>
                </c:pt>
                <c:pt idx="140">
                  <c:v>84</c:v>
                </c:pt>
                <c:pt idx="141">
                  <c:v>92</c:v>
                </c:pt>
                <c:pt idx="142">
                  <c:v>93</c:v>
                </c:pt>
                <c:pt idx="143">
                  <c:v>92</c:v>
                </c:pt>
                <c:pt idx="144">
                  <c:v>89</c:v>
                </c:pt>
                <c:pt idx="145">
                  <c:v>93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92</c:v>
                </c:pt>
                <c:pt idx="150">
                  <c:v>93</c:v>
                </c:pt>
                <c:pt idx="151">
                  <c:v>88</c:v>
                </c:pt>
                <c:pt idx="15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6-9848-8CEF-BE7C21E5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90304"/>
        <c:axId val="85496192"/>
      </c:lineChart>
      <c:catAx>
        <c:axId val="8549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496192"/>
        <c:crosses val="autoZero"/>
        <c:auto val="1"/>
        <c:lblAlgn val="ctr"/>
        <c:lblOffset val="100"/>
        <c:noMultiLvlLbl val="0"/>
      </c:catAx>
      <c:valAx>
        <c:axId val="85496192"/>
        <c:scaling>
          <c:orientation val="minMax"/>
          <c:max val="100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49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Svartkrut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Inmatning!$E$1</c:f>
              <c:strCache>
                <c:ptCount val="1"/>
                <c:pt idx="0">
                  <c:v>Svartkrut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val>
            <c:numRef>
              <c:f>Inmatning!$E$2:$E$703</c:f>
              <c:numCache>
                <c:formatCode>General</c:formatCode>
                <c:ptCount val="70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6-9848-8CEF-BE7C21E5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38592"/>
        <c:axId val="87048576"/>
      </c:lineChart>
      <c:catAx>
        <c:axId val="8703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48576"/>
        <c:crosses val="autoZero"/>
        <c:auto val="1"/>
        <c:lblAlgn val="ctr"/>
        <c:lblOffset val="100"/>
        <c:noMultiLvlLbl val="0"/>
      </c:catAx>
      <c:valAx>
        <c:axId val="87048576"/>
        <c:scaling>
          <c:orientation val="minMax"/>
          <c:max val="100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03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Fripistol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Inmatning!$F$1</c:f>
              <c:strCache>
                <c:ptCount val="1"/>
                <c:pt idx="0">
                  <c:v>Fripistol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val>
            <c:numRef>
              <c:f>Inmatning!$F$2:$F$703</c:f>
              <c:numCache>
                <c:formatCode>General</c:formatCode>
                <c:ptCount val="70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6-9848-8CEF-BE7C21E5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00032"/>
        <c:axId val="87101824"/>
      </c:lineChart>
      <c:catAx>
        <c:axId val="8710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  <c:max val="100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1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 /><Relationship Id="rId7" Type="http://schemas.openxmlformats.org/officeDocument/2006/relationships/image" Target="../media/image7.svg" /><Relationship Id="rId2" Type="http://schemas.openxmlformats.org/officeDocument/2006/relationships/image" Target="../media/image2.png" /><Relationship Id="rId1" Type="http://schemas.openxmlformats.org/officeDocument/2006/relationships/image" Target="../media/image1.jpeg" /><Relationship Id="rId6" Type="http://schemas.openxmlformats.org/officeDocument/2006/relationships/image" Target="../media/image6.png" /><Relationship Id="rId5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0.jpeg" /><Relationship Id="rId18" Type="http://schemas.openxmlformats.org/officeDocument/2006/relationships/image" Target="../media/image25.jpeg" /><Relationship Id="rId26" Type="http://schemas.openxmlformats.org/officeDocument/2006/relationships/image" Target="../media/image33.jpeg" /><Relationship Id="rId39" Type="http://schemas.openxmlformats.org/officeDocument/2006/relationships/image" Target="../media/image46.jpeg" /><Relationship Id="rId21" Type="http://schemas.openxmlformats.org/officeDocument/2006/relationships/image" Target="../media/image28.jpeg" /><Relationship Id="rId34" Type="http://schemas.openxmlformats.org/officeDocument/2006/relationships/image" Target="../media/image41.jpeg" /><Relationship Id="rId42" Type="http://schemas.openxmlformats.org/officeDocument/2006/relationships/image" Target="../media/image49.jpeg" /><Relationship Id="rId47" Type="http://schemas.openxmlformats.org/officeDocument/2006/relationships/image" Target="../media/image54.jpeg" /><Relationship Id="rId50" Type="http://schemas.openxmlformats.org/officeDocument/2006/relationships/image" Target="../media/image57.jpeg" /><Relationship Id="rId55" Type="http://schemas.openxmlformats.org/officeDocument/2006/relationships/image" Target="../media/image62.jpeg" /><Relationship Id="rId63" Type="http://schemas.openxmlformats.org/officeDocument/2006/relationships/image" Target="../media/image70.jpeg" /><Relationship Id="rId68" Type="http://schemas.openxmlformats.org/officeDocument/2006/relationships/image" Target="../media/image75.jpeg" /><Relationship Id="rId7" Type="http://schemas.openxmlformats.org/officeDocument/2006/relationships/image" Target="../media/image14.jpeg" /><Relationship Id="rId71" Type="http://schemas.openxmlformats.org/officeDocument/2006/relationships/image" Target="../media/image78.jpeg" /><Relationship Id="rId2" Type="http://schemas.openxmlformats.org/officeDocument/2006/relationships/image" Target="../media/image9.jpeg" /><Relationship Id="rId16" Type="http://schemas.openxmlformats.org/officeDocument/2006/relationships/image" Target="../media/image23.jpeg" /><Relationship Id="rId29" Type="http://schemas.openxmlformats.org/officeDocument/2006/relationships/image" Target="../media/image36.jpeg" /><Relationship Id="rId1" Type="http://schemas.openxmlformats.org/officeDocument/2006/relationships/image" Target="../media/image8.jpeg" /><Relationship Id="rId6" Type="http://schemas.openxmlformats.org/officeDocument/2006/relationships/image" Target="../media/image13.jpeg" /><Relationship Id="rId11" Type="http://schemas.openxmlformats.org/officeDocument/2006/relationships/image" Target="../media/image18.jpeg" /><Relationship Id="rId24" Type="http://schemas.openxmlformats.org/officeDocument/2006/relationships/image" Target="../media/image31.jpeg" /><Relationship Id="rId32" Type="http://schemas.openxmlformats.org/officeDocument/2006/relationships/image" Target="../media/image39.jpeg" /><Relationship Id="rId37" Type="http://schemas.openxmlformats.org/officeDocument/2006/relationships/image" Target="../media/image44.jpeg" /><Relationship Id="rId40" Type="http://schemas.openxmlformats.org/officeDocument/2006/relationships/image" Target="../media/image47.jpeg" /><Relationship Id="rId45" Type="http://schemas.openxmlformats.org/officeDocument/2006/relationships/image" Target="../media/image52.jpeg" /><Relationship Id="rId53" Type="http://schemas.openxmlformats.org/officeDocument/2006/relationships/image" Target="../media/image60.jpeg" /><Relationship Id="rId58" Type="http://schemas.openxmlformats.org/officeDocument/2006/relationships/image" Target="../media/image65.jpeg" /><Relationship Id="rId66" Type="http://schemas.openxmlformats.org/officeDocument/2006/relationships/image" Target="../media/image73.jpeg" /><Relationship Id="rId5" Type="http://schemas.openxmlformats.org/officeDocument/2006/relationships/image" Target="../media/image12.jpeg" /><Relationship Id="rId15" Type="http://schemas.openxmlformats.org/officeDocument/2006/relationships/image" Target="../media/image22.jpeg" /><Relationship Id="rId23" Type="http://schemas.openxmlformats.org/officeDocument/2006/relationships/image" Target="../media/image30.jpeg" /><Relationship Id="rId28" Type="http://schemas.openxmlformats.org/officeDocument/2006/relationships/image" Target="../media/image35.jpeg" /><Relationship Id="rId36" Type="http://schemas.openxmlformats.org/officeDocument/2006/relationships/image" Target="../media/image43.jpeg" /><Relationship Id="rId49" Type="http://schemas.openxmlformats.org/officeDocument/2006/relationships/image" Target="../media/image56.jpeg" /><Relationship Id="rId57" Type="http://schemas.openxmlformats.org/officeDocument/2006/relationships/image" Target="../media/image64.jpeg" /><Relationship Id="rId61" Type="http://schemas.openxmlformats.org/officeDocument/2006/relationships/image" Target="../media/image68.jpeg" /><Relationship Id="rId10" Type="http://schemas.openxmlformats.org/officeDocument/2006/relationships/image" Target="../media/image17.jpeg" /><Relationship Id="rId19" Type="http://schemas.openxmlformats.org/officeDocument/2006/relationships/image" Target="../media/image26.jpeg" /><Relationship Id="rId31" Type="http://schemas.openxmlformats.org/officeDocument/2006/relationships/image" Target="../media/image38.jpeg" /><Relationship Id="rId44" Type="http://schemas.openxmlformats.org/officeDocument/2006/relationships/image" Target="../media/image51.jpeg" /><Relationship Id="rId52" Type="http://schemas.openxmlformats.org/officeDocument/2006/relationships/image" Target="../media/image59.jpeg" /><Relationship Id="rId60" Type="http://schemas.openxmlformats.org/officeDocument/2006/relationships/image" Target="../media/image67.jpeg" /><Relationship Id="rId65" Type="http://schemas.openxmlformats.org/officeDocument/2006/relationships/image" Target="../media/image72.jpeg" /><Relationship Id="rId4" Type="http://schemas.openxmlformats.org/officeDocument/2006/relationships/image" Target="../media/image11.jpeg" /><Relationship Id="rId9" Type="http://schemas.openxmlformats.org/officeDocument/2006/relationships/image" Target="../media/image16.jpeg" /><Relationship Id="rId14" Type="http://schemas.openxmlformats.org/officeDocument/2006/relationships/image" Target="../media/image21.jpeg" /><Relationship Id="rId22" Type="http://schemas.openxmlformats.org/officeDocument/2006/relationships/image" Target="../media/image29.jpeg" /><Relationship Id="rId27" Type="http://schemas.openxmlformats.org/officeDocument/2006/relationships/image" Target="../media/image34.jpeg" /><Relationship Id="rId30" Type="http://schemas.openxmlformats.org/officeDocument/2006/relationships/image" Target="../media/image37.jpeg" /><Relationship Id="rId35" Type="http://schemas.openxmlformats.org/officeDocument/2006/relationships/image" Target="../media/image42.jpeg" /><Relationship Id="rId43" Type="http://schemas.openxmlformats.org/officeDocument/2006/relationships/image" Target="../media/image50.jpeg" /><Relationship Id="rId48" Type="http://schemas.openxmlformats.org/officeDocument/2006/relationships/image" Target="../media/image55.jpeg" /><Relationship Id="rId56" Type="http://schemas.openxmlformats.org/officeDocument/2006/relationships/image" Target="../media/image63.jpeg" /><Relationship Id="rId64" Type="http://schemas.openxmlformats.org/officeDocument/2006/relationships/image" Target="../media/image71.jpeg" /><Relationship Id="rId69" Type="http://schemas.openxmlformats.org/officeDocument/2006/relationships/image" Target="../media/image76.jpeg" /><Relationship Id="rId8" Type="http://schemas.openxmlformats.org/officeDocument/2006/relationships/image" Target="../media/image15.jpeg" /><Relationship Id="rId51" Type="http://schemas.openxmlformats.org/officeDocument/2006/relationships/image" Target="../media/image58.jpeg" /><Relationship Id="rId72" Type="http://schemas.openxmlformats.org/officeDocument/2006/relationships/image" Target="../media/image79.jpeg" /><Relationship Id="rId3" Type="http://schemas.openxmlformats.org/officeDocument/2006/relationships/image" Target="../media/image10.jpeg" /><Relationship Id="rId12" Type="http://schemas.openxmlformats.org/officeDocument/2006/relationships/image" Target="../media/image19.jpeg" /><Relationship Id="rId17" Type="http://schemas.openxmlformats.org/officeDocument/2006/relationships/image" Target="../media/image24.jpeg" /><Relationship Id="rId25" Type="http://schemas.openxmlformats.org/officeDocument/2006/relationships/image" Target="../media/image32.jpeg" /><Relationship Id="rId33" Type="http://schemas.openxmlformats.org/officeDocument/2006/relationships/image" Target="../media/image40.jpeg" /><Relationship Id="rId38" Type="http://schemas.openxmlformats.org/officeDocument/2006/relationships/image" Target="../media/image45.jpeg" /><Relationship Id="rId46" Type="http://schemas.openxmlformats.org/officeDocument/2006/relationships/image" Target="../media/image53.jpeg" /><Relationship Id="rId59" Type="http://schemas.openxmlformats.org/officeDocument/2006/relationships/image" Target="../media/image66.jpeg" /><Relationship Id="rId67" Type="http://schemas.openxmlformats.org/officeDocument/2006/relationships/image" Target="../media/image74.jpeg" /><Relationship Id="rId20" Type="http://schemas.openxmlformats.org/officeDocument/2006/relationships/image" Target="../media/image27.jpeg" /><Relationship Id="rId41" Type="http://schemas.openxmlformats.org/officeDocument/2006/relationships/image" Target="../media/image48.jpeg" /><Relationship Id="rId54" Type="http://schemas.openxmlformats.org/officeDocument/2006/relationships/image" Target="../media/image61.jpeg" /><Relationship Id="rId62" Type="http://schemas.openxmlformats.org/officeDocument/2006/relationships/image" Target="../media/image69.jpeg" /><Relationship Id="rId70" Type="http://schemas.openxmlformats.org/officeDocument/2006/relationships/image" Target="../media/image77.jpe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Relationship Id="rId6" Type="http://schemas.openxmlformats.org/officeDocument/2006/relationships/chart" Target="../charts/chart6.xml" /><Relationship Id="rId5" Type="http://schemas.openxmlformats.org/officeDocument/2006/relationships/chart" Target="../charts/chart5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12</xdr:row>
      <xdr:rowOff>19645</xdr:rowOff>
    </xdr:from>
    <xdr:to>
      <xdr:col>2</xdr:col>
      <xdr:colOff>333375</xdr:colOff>
      <xdr:row>17</xdr:row>
      <xdr:rowOff>123461</xdr:rowOff>
    </xdr:to>
    <xdr:pic>
      <xdr:nvPicPr>
        <xdr:cNvPr id="2" name="Bildobjekt 1" descr="SmithWesson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2362795"/>
          <a:ext cx="1152525" cy="1094416"/>
        </a:xfrm>
        <a:prstGeom prst="rect">
          <a:avLst/>
        </a:prstGeom>
      </xdr:spPr>
    </xdr:pic>
    <xdr:clientData/>
  </xdr:twoCellAnchor>
  <xdr:twoCellAnchor editAs="oneCell">
    <xdr:from>
      <xdr:col>0</xdr:col>
      <xdr:colOff>38118</xdr:colOff>
      <xdr:row>19</xdr:row>
      <xdr:rowOff>152400</xdr:rowOff>
    </xdr:from>
    <xdr:to>
      <xdr:col>2</xdr:col>
      <xdr:colOff>559293</xdr:colOff>
      <xdr:row>22</xdr:row>
      <xdr:rowOff>48900</xdr:rowOff>
    </xdr:to>
    <xdr:pic>
      <xdr:nvPicPr>
        <xdr:cNvPr id="3" name="Bildobjekt 2" descr="Hammerli_4d3985ae1b64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18" y="3867150"/>
          <a:ext cx="1740375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6</xdr:row>
      <xdr:rowOff>95250</xdr:rowOff>
    </xdr:from>
    <xdr:to>
      <xdr:col>2</xdr:col>
      <xdr:colOff>215125</xdr:colOff>
      <xdr:row>11</xdr:row>
      <xdr:rowOff>74550</xdr:rowOff>
    </xdr:to>
    <xdr:pic>
      <xdr:nvPicPr>
        <xdr:cNvPr id="4" name="Bildobjekt 3" descr="RUGERlogo2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325" y="1266825"/>
          <a:ext cx="1120000" cy="9699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390530</xdr:colOff>
      <xdr:row>0</xdr:row>
      <xdr:rowOff>114300</xdr:rowOff>
    </xdr:from>
    <xdr:to>
      <xdr:col>2</xdr:col>
      <xdr:colOff>214246</xdr:colOff>
      <xdr:row>5</xdr:row>
      <xdr:rowOff>57600</xdr:rowOff>
    </xdr:to>
    <xdr:pic>
      <xdr:nvPicPr>
        <xdr:cNvPr id="5" name="Bildobjekt 4" descr="Feinwerkbau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0530" y="114300"/>
          <a:ext cx="1042916" cy="93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390530</xdr:colOff>
      <xdr:row>24</xdr:row>
      <xdr:rowOff>114300</xdr:rowOff>
    </xdr:from>
    <xdr:to>
      <xdr:col>2</xdr:col>
      <xdr:colOff>214246</xdr:colOff>
      <xdr:row>29</xdr:row>
      <xdr:rowOff>38550</xdr:rowOff>
    </xdr:to>
    <xdr:pic>
      <xdr:nvPicPr>
        <xdr:cNvPr id="6" name="Bildobjekt 5" descr="Feinwerkbau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0530" y="4800600"/>
          <a:ext cx="1042916" cy="91485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12</xdr:row>
      <xdr:rowOff>19645</xdr:rowOff>
    </xdr:from>
    <xdr:to>
      <xdr:col>7</xdr:col>
      <xdr:colOff>342900</xdr:colOff>
      <xdr:row>17</xdr:row>
      <xdr:rowOff>85361</xdr:rowOff>
    </xdr:to>
    <xdr:pic>
      <xdr:nvPicPr>
        <xdr:cNvPr id="7" name="Bildobjekt 6" descr="SmithWessonLogo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48050" y="2362795"/>
          <a:ext cx="1162050" cy="1056316"/>
        </a:xfrm>
        <a:prstGeom prst="rect">
          <a:avLst/>
        </a:prstGeom>
      </xdr:spPr>
    </xdr:pic>
    <xdr:clientData/>
  </xdr:twoCellAnchor>
  <xdr:twoCellAnchor editAs="oneCell">
    <xdr:from>
      <xdr:col>5</xdr:col>
      <xdr:colOff>38118</xdr:colOff>
      <xdr:row>19</xdr:row>
      <xdr:rowOff>152400</xdr:rowOff>
    </xdr:from>
    <xdr:to>
      <xdr:col>7</xdr:col>
      <xdr:colOff>568818</xdr:colOff>
      <xdr:row>22</xdr:row>
      <xdr:rowOff>48900</xdr:rowOff>
    </xdr:to>
    <xdr:pic>
      <xdr:nvPicPr>
        <xdr:cNvPr id="8" name="Bildobjekt 7" descr="Hammerli_4d3985ae1b64a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6118" y="3867150"/>
          <a:ext cx="1749900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</xdr:row>
      <xdr:rowOff>95250</xdr:rowOff>
    </xdr:from>
    <xdr:to>
      <xdr:col>7</xdr:col>
      <xdr:colOff>224650</xdr:colOff>
      <xdr:row>11</xdr:row>
      <xdr:rowOff>36450</xdr:rowOff>
    </xdr:to>
    <xdr:pic>
      <xdr:nvPicPr>
        <xdr:cNvPr id="9" name="Bildobjekt 8" descr="RUGERlogo2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2325" y="1266825"/>
          <a:ext cx="1129525" cy="93180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390530</xdr:colOff>
      <xdr:row>0</xdr:row>
      <xdr:rowOff>114300</xdr:rowOff>
    </xdr:from>
    <xdr:to>
      <xdr:col>7</xdr:col>
      <xdr:colOff>223771</xdr:colOff>
      <xdr:row>5</xdr:row>
      <xdr:rowOff>19500</xdr:rowOff>
    </xdr:to>
    <xdr:pic>
      <xdr:nvPicPr>
        <xdr:cNvPr id="10" name="Bildobjekt 9" descr="Feinwerkbau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38530" y="114300"/>
          <a:ext cx="1052441" cy="89580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390530</xdr:colOff>
      <xdr:row>24</xdr:row>
      <xdr:rowOff>114300</xdr:rowOff>
    </xdr:from>
    <xdr:to>
      <xdr:col>7</xdr:col>
      <xdr:colOff>223771</xdr:colOff>
      <xdr:row>29</xdr:row>
      <xdr:rowOff>450</xdr:rowOff>
    </xdr:to>
    <xdr:pic>
      <xdr:nvPicPr>
        <xdr:cNvPr id="11" name="Bildobjekt 10" descr="Feinwerkbau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38530" y="4800600"/>
          <a:ext cx="1052441" cy="87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</xdr:row>
      <xdr:rowOff>161925</xdr:rowOff>
    </xdr:from>
    <xdr:to>
      <xdr:col>2</xdr:col>
      <xdr:colOff>575830</xdr:colOff>
      <xdr:row>34</xdr:row>
      <xdr:rowOff>179070</xdr:rowOff>
    </xdr:to>
    <xdr:pic>
      <xdr:nvPicPr>
        <xdr:cNvPr id="14" name="Bildobjekt 13" descr="manurhin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" y="6019800"/>
          <a:ext cx="1766455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7</xdr:col>
      <xdr:colOff>547255</xdr:colOff>
      <xdr:row>35</xdr:row>
      <xdr:rowOff>17145</xdr:rowOff>
    </xdr:to>
    <xdr:pic>
      <xdr:nvPicPr>
        <xdr:cNvPr id="15" name="Bildobjekt 14" descr="manurhin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48000" y="6057900"/>
          <a:ext cx="1766455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525780</xdr:colOff>
      <xdr:row>37</xdr:row>
      <xdr:rowOff>22860</xdr:rowOff>
    </xdr:from>
    <xdr:to>
      <xdr:col>7</xdr:col>
      <xdr:colOff>53340</xdr:colOff>
      <xdr:row>41</xdr:row>
      <xdr:rowOff>15240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A6F253C2-0C64-4FCF-8D87-01923303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73780" y="6941820"/>
          <a:ext cx="746760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37</xdr:row>
      <xdr:rowOff>7620</xdr:rowOff>
    </xdr:from>
    <xdr:to>
      <xdr:col>2</xdr:col>
      <xdr:colOff>60960</xdr:colOff>
      <xdr:row>41</xdr:row>
      <xdr:rowOff>0</xdr:rowOff>
    </xdr:to>
    <xdr:pic>
      <xdr:nvPicPr>
        <xdr:cNvPr id="18" name="Bild 17">
          <a:extLst>
            <a:ext uri="{FF2B5EF4-FFF2-40B4-BE49-F238E27FC236}">
              <a16:creationId xmlns:a16="http://schemas.microsoft.com/office/drawing/2014/main" id="{96E3B4C7-9887-4A72-BBCC-C17973605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33400" y="6926580"/>
          <a:ext cx="746760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28575</xdr:rowOff>
    </xdr:from>
    <xdr:to>
      <xdr:col>1</xdr:col>
      <xdr:colOff>703555</xdr:colOff>
      <xdr:row>1</xdr:row>
      <xdr:rowOff>633197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62025" y="219075"/>
          <a:ext cx="351130" cy="60462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</xdr:row>
      <xdr:rowOff>19050</xdr:rowOff>
    </xdr:from>
    <xdr:to>
      <xdr:col>2</xdr:col>
      <xdr:colOff>262331</xdr:colOff>
      <xdr:row>1</xdr:row>
      <xdr:rowOff>610311</xdr:rowOff>
    </xdr:to>
    <xdr:pic>
      <xdr:nvPicPr>
        <xdr:cNvPr id="145" name="Picture 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209550"/>
          <a:ext cx="224231" cy="59126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</xdr:row>
      <xdr:rowOff>19050</xdr:rowOff>
    </xdr:from>
    <xdr:to>
      <xdr:col>2</xdr:col>
      <xdr:colOff>628726</xdr:colOff>
      <xdr:row>1</xdr:row>
      <xdr:rowOff>625576</xdr:rowOff>
    </xdr:to>
    <xdr:pic>
      <xdr:nvPicPr>
        <xdr:cNvPr id="146" name="Picture 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209550"/>
          <a:ext cx="219151" cy="606526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</xdr:row>
      <xdr:rowOff>38100</xdr:rowOff>
    </xdr:from>
    <xdr:to>
      <xdr:col>1</xdr:col>
      <xdr:colOff>765658</xdr:colOff>
      <xdr:row>3</xdr:row>
      <xdr:rowOff>637946</xdr:rowOff>
    </xdr:to>
    <xdr:pic>
      <xdr:nvPicPr>
        <xdr:cNvPr id="147" name="Picture 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028700"/>
          <a:ext cx="460858" cy="599846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</xdr:row>
      <xdr:rowOff>47625</xdr:rowOff>
    </xdr:from>
    <xdr:to>
      <xdr:col>2</xdr:col>
      <xdr:colOff>683667</xdr:colOff>
      <xdr:row>3</xdr:row>
      <xdr:rowOff>601040</xdr:rowOff>
    </xdr:to>
    <xdr:pic>
      <xdr:nvPicPr>
        <xdr:cNvPr id="148" name="Picture 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38225"/>
          <a:ext cx="407442" cy="55341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5</xdr:row>
      <xdr:rowOff>66675</xdr:rowOff>
    </xdr:from>
    <xdr:to>
      <xdr:col>1</xdr:col>
      <xdr:colOff>834085</xdr:colOff>
      <xdr:row>5</xdr:row>
      <xdr:rowOff>557759</xdr:rowOff>
    </xdr:to>
    <xdr:pic>
      <xdr:nvPicPr>
        <xdr:cNvPr id="149" name="Picture 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876425"/>
          <a:ext cx="548335" cy="49108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5</xdr:row>
      <xdr:rowOff>38100</xdr:rowOff>
    </xdr:from>
    <xdr:to>
      <xdr:col>2</xdr:col>
      <xdr:colOff>662559</xdr:colOff>
      <xdr:row>5</xdr:row>
      <xdr:rowOff>513588</xdr:rowOff>
    </xdr:to>
    <xdr:pic>
      <xdr:nvPicPr>
        <xdr:cNvPr id="150" name="Picture 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847850"/>
          <a:ext cx="329184" cy="47548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7</xdr:row>
      <xdr:rowOff>57150</xdr:rowOff>
    </xdr:from>
    <xdr:to>
      <xdr:col>1</xdr:col>
      <xdr:colOff>728751</xdr:colOff>
      <xdr:row>7</xdr:row>
      <xdr:rowOff>569214</xdr:rowOff>
    </xdr:to>
    <xdr:pic>
      <xdr:nvPicPr>
        <xdr:cNvPr id="151" name="Picture 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2619375"/>
          <a:ext cx="414426" cy="512064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7</xdr:row>
      <xdr:rowOff>28575</xdr:rowOff>
    </xdr:from>
    <xdr:to>
      <xdr:col>2</xdr:col>
      <xdr:colOff>791185</xdr:colOff>
      <xdr:row>7</xdr:row>
      <xdr:rowOff>522199</xdr:rowOff>
    </xdr:to>
    <xdr:pic>
      <xdr:nvPicPr>
        <xdr:cNvPr id="152" name="Picture 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2590800"/>
          <a:ext cx="534010" cy="49362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7</xdr:row>
      <xdr:rowOff>9525</xdr:rowOff>
    </xdr:from>
    <xdr:to>
      <xdr:col>3</xdr:col>
      <xdr:colOff>575310</xdr:colOff>
      <xdr:row>7</xdr:row>
      <xdr:rowOff>521589</xdr:rowOff>
    </xdr:to>
    <xdr:pic>
      <xdr:nvPicPr>
        <xdr:cNvPr id="153" name="Picture 1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571750"/>
          <a:ext cx="365760" cy="51206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7</xdr:row>
      <xdr:rowOff>38100</xdr:rowOff>
    </xdr:from>
    <xdr:to>
      <xdr:col>4</xdr:col>
      <xdr:colOff>736575</xdr:colOff>
      <xdr:row>7</xdr:row>
      <xdr:rowOff>531089</xdr:rowOff>
    </xdr:to>
    <xdr:pic>
      <xdr:nvPicPr>
        <xdr:cNvPr id="154" name="Picture 1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2600325"/>
          <a:ext cx="527025" cy="49298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9</xdr:row>
      <xdr:rowOff>57150</xdr:rowOff>
    </xdr:from>
    <xdr:to>
      <xdr:col>1</xdr:col>
      <xdr:colOff>682981</xdr:colOff>
      <xdr:row>9</xdr:row>
      <xdr:rowOff>539953</xdr:rowOff>
    </xdr:to>
    <xdr:pic>
      <xdr:nvPicPr>
        <xdr:cNvPr id="155" name="Picture 1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390900"/>
          <a:ext cx="387706" cy="482803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9</xdr:row>
      <xdr:rowOff>57150</xdr:rowOff>
    </xdr:from>
    <xdr:to>
      <xdr:col>2</xdr:col>
      <xdr:colOff>729208</xdr:colOff>
      <xdr:row>9</xdr:row>
      <xdr:rowOff>496062</xdr:rowOff>
    </xdr:to>
    <xdr:pic>
      <xdr:nvPicPr>
        <xdr:cNvPr id="156" name="Picture 1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3390900"/>
          <a:ext cx="491083" cy="438912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9</xdr:row>
      <xdr:rowOff>19050</xdr:rowOff>
    </xdr:from>
    <xdr:to>
      <xdr:col>3</xdr:col>
      <xdr:colOff>481737</xdr:colOff>
      <xdr:row>9</xdr:row>
      <xdr:rowOff>549884</xdr:rowOff>
    </xdr:to>
    <xdr:pic>
      <xdr:nvPicPr>
        <xdr:cNvPr id="157" name="Picture 1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3352800"/>
          <a:ext cx="234087" cy="530834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9</xdr:row>
      <xdr:rowOff>66675</xdr:rowOff>
    </xdr:from>
    <xdr:to>
      <xdr:col>4</xdr:col>
      <xdr:colOff>649986</xdr:colOff>
      <xdr:row>9</xdr:row>
      <xdr:rowOff>586054</xdr:rowOff>
    </xdr:to>
    <xdr:pic>
      <xdr:nvPicPr>
        <xdr:cNvPr id="158" name="Picture 1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495675" y="3619500"/>
          <a:ext cx="402336" cy="519379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11</xdr:row>
      <xdr:rowOff>38100</xdr:rowOff>
    </xdr:from>
    <xdr:to>
      <xdr:col>1</xdr:col>
      <xdr:colOff>797128</xdr:colOff>
      <xdr:row>11</xdr:row>
      <xdr:rowOff>462382</xdr:rowOff>
    </xdr:to>
    <xdr:pic>
      <xdr:nvPicPr>
        <xdr:cNvPr id="159" name="Picture 8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114800"/>
          <a:ext cx="482803" cy="424282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161924</xdr:colOff>
      <xdr:row>11</xdr:row>
      <xdr:rowOff>95252</xdr:rowOff>
    </xdr:from>
    <xdr:to>
      <xdr:col>2</xdr:col>
      <xdr:colOff>819149</xdr:colOff>
      <xdr:row>11</xdr:row>
      <xdr:rowOff>381002</xdr:rowOff>
    </xdr:to>
    <xdr:pic>
      <xdr:nvPicPr>
        <xdr:cNvPr id="160" name="Picture 8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881187" y="3986214"/>
          <a:ext cx="285750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11</xdr:row>
      <xdr:rowOff>66675</xdr:rowOff>
    </xdr:from>
    <xdr:to>
      <xdr:col>3</xdr:col>
      <xdr:colOff>769773</xdr:colOff>
      <xdr:row>11</xdr:row>
      <xdr:rowOff>490956</xdr:rowOff>
    </xdr:to>
    <xdr:pic>
      <xdr:nvPicPr>
        <xdr:cNvPr id="161" name="Picture 8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143375"/>
          <a:ext cx="636423" cy="424281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11</xdr:row>
      <xdr:rowOff>47625</xdr:rowOff>
    </xdr:from>
    <xdr:to>
      <xdr:col>4</xdr:col>
      <xdr:colOff>704698</xdr:colOff>
      <xdr:row>11</xdr:row>
      <xdr:rowOff>504673</xdr:rowOff>
    </xdr:to>
    <xdr:pic>
      <xdr:nvPicPr>
        <xdr:cNvPr id="162" name="Picture 1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4124325"/>
          <a:ext cx="457048" cy="457048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11</xdr:row>
      <xdr:rowOff>38100</xdr:rowOff>
    </xdr:from>
    <xdr:to>
      <xdr:col>5</xdr:col>
      <xdr:colOff>667665</xdr:colOff>
      <xdr:row>11</xdr:row>
      <xdr:rowOff>543179</xdr:rowOff>
    </xdr:to>
    <xdr:pic>
      <xdr:nvPicPr>
        <xdr:cNvPr id="163" name="Picture 2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19600" y="4114800"/>
          <a:ext cx="343815" cy="50507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11</xdr:row>
      <xdr:rowOff>104775</xdr:rowOff>
    </xdr:from>
    <xdr:to>
      <xdr:col>6</xdr:col>
      <xdr:colOff>758216</xdr:colOff>
      <xdr:row>11</xdr:row>
      <xdr:rowOff>507111</xdr:rowOff>
    </xdr:to>
    <xdr:pic>
      <xdr:nvPicPr>
        <xdr:cNvPr id="164" name="Picture 2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4181475"/>
          <a:ext cx="739166" cy="402336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11</xdr:row>
      <xdr:rowOff>28575</xdr:rowOff>
    </xdr:from>
    <xdr:to>
      <xdr:col>7</xdr:col>
      <xdr:colOff>449275</xdr:colOff>
      <xdr:row>11</xdr:row>
      <xdr:rowOff>277292</xdr:rowOff>
    </xdr:to>
    <xdr:pic>
      <xdr:nvPicPr>
        <xdr:cNvPr id="165" name="Picture 23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4105275"/>
          <a:ext cx="373075" cy="248717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11</xdr:row>
      <xdr:rowOff>285750</xdr:rowOff>
    </xdr:from>
    <xdr:to>
      <xdr:col>8</xdr:col>
      <xdr:colOff>31598</xdr:colOff>
      <xdr:row>11</xdr:row>
      <xdr:rowOff>556413</xdr:rowOff>
    </xdr:to>
    <xdr:pic>
      <xdr:nvPicPr>
        <xdr:cNvPr id="167" name="Picture 2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4362450"/>
          <a:ext cx="460223" cy="270663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11</xdr:row>
      <xdr:rowOff>28575</xdr:rowOff>
    </xdr:from>
    <xdr:to>
      <xdr:col>8</xdr:col>
      <xdr:colOff>567156</xdr:colOff>
      <xdr:row>11</xdr:row>
      <xdr:rowOff>284607</xdr:rowOff>
    </xdr:to>
    <xdr:pic>
      <xdr:nvPicPr>
        <xdr:cNvPr id="168" name="Picture 24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4105275"/>
          <a:ext cx="424281" cy="256032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13</xdr:row>
      <xdr:rowOff>57150</xdr:rowOff>
    </xdr:from>
    <xdr:to>
      <xdr:col>1</xdr:col>
      <xdr:colOff>748893</xdr:colOff>
      <xdr:row>13</xdr:row>
      <xdr:rowOff>503377</xdr:rowOff>
    </xdr:to>
    <xdr:pic>
      <xdr:nvPicPr>
        <xdr:cNvPr id="169" name="Picture 25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857750"/>
          <a:ext cx="491718" cy="446227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13</xdr:row>
      <xdr:rowOff>28575</xdr:rowOff>
    </xdr:from>
    <xdr:to>
      <xdr:col>2</xdr:col>
      <xdr:colOff>575742</xdr:colOff>
      <xdr:row>13</xdr:row>
      <xdr:rowOff>621107</xdr:rowOff>
    </xdr:to>
    <xdr:pic>
      <xdr:nvPicPr>
        <xdr:cNvPr id="170" name="Picture 2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52575" y="4829175"/>
          <a:ext cx="242367" cy="592532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13</xdr:row>
      <xdr:rowOff>47625</xdr:rowOff>
    </xdr:from>
    <xdr:to>
      <xdr:col>3</xdr:col>
      <xdr:colOff>458267</xdr:colOff>
      <xdr:row>13</xdr:row>
      <xdr:rowOff>616940</xdr:rowOff>
    </xdr:to>
    <xdr:pic>
      <xdr:nvPicPr>
        <xdr:cNvPr id="171" name="Picture 27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848225"/>
          <a:ext cx="248717" cy="56931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15</xdr:row>
      <xdr:rowOff>104775</xdr:rowOff>
    </xdr:from>
    <xdr:to>
      <xdr:col>1</xdr:col>
      <xdr:colOff>702716</xdr:colOff>
      <xdr:row>15</xdr:row>
      <xdr:rowOff>456870</xdr:rowOff>
    </xdr:to>
    <xdr:pic>
      <xdr:nvPicPr>
        <xdr:cNvPr id="172" name="Picture 3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5676900"/>
          <a:ext cx="407441" cy="35209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15</xdr:row>
      <xdr:rowOff>47625</xdr:rowOff>
    </xdr:from>
    <xdr:to>
      <xdr:col>2</xdr:col>
      <xdr:colOff>549987</xdr:colOff>
      <xdr:row>15</xdr:row>
      <xdr:rowOff>588950</xdr:rowOff>
    </xdr:to>
    <xdr:pic>
      <xdr:nvPicPr>
        <xdr:cNvPr id="173" name="Picture 3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43050" y="5619750"/>
          <a:ext cx="226137" cy="5413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47626</xdr:colOff>
      <xdr:row>15</xdr:row>
      <xdr:rowOff>171451</xdr:rowOff>
    </xdr:from>
    <xdr:to>
      <xdr:col>3</xdr:col>
      <xdr:colOff>695326</xdr:colOff>
      <xdr:row>15</xdr:row>
      <xdr:rowOff>466726</xdr:rowOff>
    </xdr:to>
    <xdr:pic>
      <xdr:nvPicPr>
        <xdr:cNvPr id="174" name="Picture 3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/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2300288" y="5567364"/>
          <a:ext cx="295275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15</xdr:row>
      <xdr:rowOff>152403</xdr:rowOff>
    </xdr:from>
    <xdr:to>
      <xdr:col>5</xdr:col>
      <xdr:colOff>9525</xdr:colOff>
      <xdr:row>15</xdr:row>
      <xdr:rowOff>447679</xdr:rowOff>
    </xdr:to>
    <xdr:pic>
      <xdr:nvPicPr>
        <xdr:cNvPr id="175" name="Picture 3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/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605212" y="5519741"/>
          <a:ext cx="295276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15</xdr:row>
      <xdr:rowOff>152400</xdr:rowOff>
    </xdr:from>
    <xdr:to>
      <xdr:col>5</xdr:col>
      <xdr:colOff>629462</xdr:colOff>
      <xdr:row>15</xdr:row>
      <xdr:rowOff>551561</xdr:rowOff>
    </xdr:to>
    <xdr:pic>
      <xdr:nvPicPr>
        <xdr:cNvPr id="176" name="Picture 3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/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5724525"/>
          <a:ext cx="277037" cy="39916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15</xdr:row>
      <xdr:rowOff>123825</xdr:rowOff>
    </xdr:from>
    <xdr:to>
      <xdr:col>6</xdr:col>
      <xdr:colOff>526237</xdr:colOff>
      <xdr:row>15</xdr:row>
      <xdr:rowOff>504216</xdr:rowOff>
    </xdr:to>
    <xdr:pic>
      <xdr:nvPicPr>
        <xdr:cNvPr id="177" name="Picture 3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/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5695950"/>
          <a:ext cx="259537" cy="380391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15</xdr:row>
      <xdr:rowOff>161925</xdr:rowOff>
    </xdr:from>
    <xdr:to>
      <xdr:col>7</xdr:col>
      <xdr:colOff>570205</xdr:colOff>
      <xdr:row>15</xdr:row>
      <xdr:rowOff>491109</xdr:rowOff>
    </xdr:to>
    <xdr:pic>
      <xdr:nvPicPr>
        <xdr:cNvPr id="178" name="Picture 3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/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5734050"/>
          <a:ext cx="351130" cy="329184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15</xdr:row>
      <xdr:rowOff>161925</xdr:rowOff>
    </xdr:from>
    <xdr:to>
      <xdr:col>8</xdr:col>
      <xdr:colOff>563626</xdr:colOff>
      <xdr:row>15</xdr:row>
      <xdr:rowOff>513055</xdr:rowOff>
    </xdr:to>
    <xdr:pic>
      <xdr:nvPicPr>
        <xdr:cNvPr id="179" name="Picture 3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/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5734050"/>
          <a:ext cx="401701" cy="35113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15</xdr:row>
      <xdr:rowOff>28575</xdr:rowOff>
    </xdr:from>
    <xdr:to>
      <xdr:col>9</xdr:col>
      <xdr:colOff>399441</xdr:colOff>
      <xdr:row>15</xdr:row>
      <xdr:rowOff>277292</xdr:rowOff>
    </xdr:to>
    <xdr:pic>
      <xdr:nvPicPr>
        <xdr:cNvPr id="180" name="Picture 2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/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5600700"/>
          <a:ext cx="370866" cy="248717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15</xdr:row>
      <xdr:rowOff>228600</xdr:rowOff>
    </xdr:from>
    <xdr:to>
      <xdr:col>10</xdr:col>
      <xdr:colOff>584581</xdr:colOff>
      <xdr:row>15</xdr:row>
      <xdr:rowOff>462686</xdr:rowOff>
    </xdr:to>
    <xdr:pic>
      <xdr:nvPicPr>
        <xdr:cNvPr id="181" name="Picture 2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/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5800725"/>
          <a:ext cx="394081" cy="234086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15</xdr:row>
      <xdr:rowOff>381000</xdr:rowOff>
    </xdr:from>
    <xdr:to>
      <xdr:col>9</xdr:col>
      <xdr:colOff>737616</xdr:colOff>
      <xdr:row>15</xdr:row>
      <xdr:rowOff>615087</xdr:rowOff>
    </xdr:to>
    <xdr:pic>
      <xdr:nvPicPr>
        <xdr:cNvPr id="182" name="Picture 30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/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953125"/>
          <a:ext cx="394716" cy="234087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17</xdr:row>
      <xdr:rowOff>104775</xdr:rowOff>
    </xdr:from>
    <xdr:to>
      <xdr:col>1</xdr:col>
      <xdr:colOff>653034</xdr:colOff>
      <xdr:row>17</xdr:row>
      <xdr:rowOff>529056</xdr:rowOff>
    </xdr:to>
    <xdr:pic>
      <xdr:nvPicPr>
        <xdr:cNvPr id="183" name="Picture 3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/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6496050"/>
          <a:ext cx="329184" cy="424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17</xdr:row>
      <xdr:rowOff>180975</xdr:rowOff>
    </xdr:from>
    <xdr:to>
      <xdr:col>2</xdr:col>
      <xdr:colOff>648208</xdr:colOff>
      <xdr:row>17</xdr:row>
      <xdr:rowOff>451637</xdr:rowOff>
    </xdr:to>
    <xdr:pic>
      <xdr:nvPicPr>
        <xdr:cNvPr id="184" name="Picture 4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/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6572250"/>
          <a:ext cx="467233" cy="270662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104776</xdr:colOff>
      <xdr:row>17</xdr:row>
      <xdr:rowOff>200028</xdr:rowOff>
    </xdr:from>
    <xdr:to>
      <xdr:col>3</xdr:col>
      <xdr:colOff>685804</xdr:colOff>
      <xdr:row>17</xdr:row>
      <xdr:rowOff>466727</xdr:rowOff>
    </xdr:to>
    <xdr:pic>
      <xdr:nvPicPr>
        <xdr:cNvPr id="185" name="Picture 4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/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338390" y="6434139"/>
          <a:ext cx="266699" cy="581028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17</xdr:row>
      <xdr:rowOff>142875</xdr:rowOff>
    </xdr:from>
    <xdr:to>
      <xdr:col>4</xdr:col>
      <xdr:colOff>638835</xdr:colOff>
      <xdr:row>17</xdr:row>
      <xdr:rowOff>508635</xdr:rowOff>
    </xdr:to>
    <xdr:pic>
      <xdr:nvPicPr>
        <xdr:cNvPr id="186" name="Picture 4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/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534150"/>
          <a:ext cx="372135" cy="36576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13</xdr:row>
      <xdr:rowOff>47625</xdr:rowOff>
    </xdr:from>
    <xdr:to>
      <xdr:col>3</xdr:col>
      <xdr:colOff>458267</xdr:colOff>
      <xdr:row>13</xdr:row>
      <xdr:rowOff>616940</xdr:rowOff>
    </xdr:to>
    <xdr:pic>
      <xdr:nvPicPr>
        <xdr:cNvPr id="47" name="Picture 2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848225"/>
          <a:ext cx="248717" cy="56931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17</xdr:row>
      <xdr:rowOff>123825</xdr:rowOff>
    </xdr:from>
    <xdr:to>
      <xdr:col>5</xdr:col>
      <xdr:colOff>597281</xdr:colOff>
      <xdr:row>17</xdr:row>
      <xdr:rowOff>517271</xdr:rowOff>
    </xdr:to>
    <xdr:pic>
      <xdr:nvPicPr>
        <xdr:cNvPr id="49" name="Picture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/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6515100"/>
          <a:ext cx="397256" cy="393446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17</xdr:row>
      <xdr:rowOff>76200</xdr:rowOff>
    </xdr:from>
    <xdr:to>
      <xdr:col>6</xdr:col>
      <xdr:colOff>573938</xdr:colOff>
      <xdr:row>17</xdr:row>
      <xdr:rowOff>537058</xdr:rowOff>
    </xdr:to>
    <xdr:pic>
      <xdr:nvPicPr>
        <xdr:cNvPr id="50" name="Picture 4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581525" y="6467475"/>
          <a:ext cx="307238" cy="460858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17</xdr:row>
      <xdr:rowOff>66675</xdr:rowOff>
    </xdr:from>
    <xdr:to>
      <xdr:col>7</xdr:col>
      <xdr:colOff>488366</xdr:colOff>
      <xdr:row>17</xdr:row>
      <xdr:rowOff>559029</xdr:rowOff>
    </xdr:to>
    <xdr:pic>
      <xdr:nvPicPr>
        <xdr:cNvPr id="51" name="Picture 4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/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334000" y="6457950"/>
          <a:ext cx="212141" cy="492354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17</xdr:row>
      <xdr:rowOff>114300</xdr:rowOff>
    </xdr:from>
    <xdr:to>
      <xdr:col>8</xdr:col>
      <xdr:colOff>526313</xdr:colOff>
      <xdr:row>17</xdr:row>
      <xdr:rowOff>455574</xdr:rowOff>
    </xdr:to>
    <xdr:pic>
      <xdr:nvPicPr>
        <xdr:cNvPr id="52" name="Picture 46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/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6505575"/>
          <a:ext cx="307238" cy="341274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17</xdr:row>
      <xdr:rowOff>123825</xdr:rowOff>
    </xdr:from>
    <xdr:to>
      <xdr:col>9</xdr:col>
      <xdr:colOff>584327</xdr:colOff>
      <xdr:row>17</xdr:row>
      <xdr:rowOff>438379</xdr:rowOff>
    </xdr:to>
    <xdr:pic>
      <xdr:nvPicPr>
        <xdr:cNvPr id="53" name="Picture 47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/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6696075" y="6515100"/>
          <a:ext cx="431927" cy="31455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19</xdr:row>
      <xdr:rowOff>114300</xdr:rowOff>
    </xdr:from>
    <xdr:to>
      <xdr:col>1</xdr:col>
      <xdr:colOff>763753</xdr:colOff>
      <xdr:row>19</xdr:row>
      <xdr:rowOff>521741</xdr:rowOff>
    </xdr:to>
    <xdr:pic>
      <xdr:nvPicPr>
        <xdr:cNvPr id="54" name="Picture 48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/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7315200"/>
          <a:ext cx="458953" cy="407441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19</xdr:row>
      <xdr:rowOff>66676</xdr:rowOff>
    </xdr:from>
    <xdr:to>
      <xdr:col>2</xdr:col>
      <xdr:colOff>904875</xdr:colOff>
      <xdr:row>19</xdr:row>
      <xdr:rowOff>457201</xdr:rowOff>
    </xdr:to>
    <xdr:pic>
      <xdr:nvPicPr>
        <xdr:cNvPr id="55" name="Picture 49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/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852612" y="7072314"/>
          <a:ext cx="3905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19</xdr:row>
      <xdr:rowOff>66675</xdr:rowOff>
    </xdr:from>
    <xdr:to>
      <xdr:col>3</xdr:col>
      <xdr:colOff>652882</xdr:colOff>
      <xdr:row>19</xdr:row>
      <xdr:rowOff>479196</xdr:rowOff>
    </xdr:to>
    <xdr:pic>
      <xdr:nvPicPr>
        <xdr:cNvPr id="56" name="Picture 5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/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7267575"/>
          <a:ext cx="424282" cy="412521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19</xdr:row>
      <xdr:rowOff>38100</xdr:rowOff>
    </xdr:from>
    <xdr:to>
      <xdr:col>4</xdr:col>
      <xdr:colOff>542467</xdr:colOff>
      <xdr:row>19</xdr:row>
      <xdr:rowOff>544449</xdr:rowOff>
    </xdr:to>
    <xdr:pic>
      <xdr:nvPicPr>
        <xdr:cNvPr id="57" name="Picture 5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/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86100" y="7239000"/>
          <a:ext cx="285292" cy="506349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19</xdr:row>
      <xdr:rowOff>57150</xdr:rowOff>
    </xdr:from>
    <xdr:to>
      <xdr:col>5</xdr:col>
      <xdr:colOff>538937</xdr:colOff>
      <xdr:row>19</xdr:row>
      <xdr:rowOff>561899</xdr:rowOff>
    </xdr:to>
    <xdr:pic>
      <xdr:nvPicPr>
        <xdr:cNvPr id="58" name="Picture 5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/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48100" y="7258050"/>
          <a:ext cx="262712" cy="504749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19</xdr:row>
      <xdr:rowOff>47625</xdr:rowOff>
    </xdr:from>
    <xdr:to>
      <xdr:col>6</xdr:col>
      <xdr:colOff>526313</xdr:colOff>
      <xdr:row>19</xdr:row>
      <xdr:rowOff>530428</xdr:rowOff>
    </xdr:to>
    <xdr:pic>
      <xdr:nvPicPr>
        <xdr:cNvPr id="59" name="Picture 5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/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533900" y="7248525"/>
          <a:ext cx="307238" cy="482803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21</xdr:row>
      <xdr:rowOff>85725</xdr:rowOff>
    </xdr:from>
    <xdr:to>
      <xdr:col>1</xdr:col>
      <xdr:colOff>701320</xdr:colOff>
      <xdr:row>21</xdr:row>
      <xdr:rowOff>502692</xdr:rowOff>
    </xdr:to>
    <xdr:pic>
      <xdr:nvPicPr>
        <xdr:cNvPr id="60" name="Picture 5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/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8058150"/>
          <a:ext cx="339370" cy="41696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285752</xdr:colOff>
      <xdr:row>21</xdr:row>
      <xdr:rowOff>19051</xdr:rowOff>
    </xdr:from>
    <xdr:to>
      <xdr:col>2</xdr:col>
      <xdr:colOff>581029</xdr:colOff>
      <xdr:row>21</xdr:row>
      <xdr:rowOff>552451</xdr:rowOff>
    </xdr:to>
    <xdr:pic>
      <xdr:nvPicPr>
        <xdr:cNvPr id="61" name="Picture 55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/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V="1">
          <a:off x="1385891" y="8110537"/>
          <a:ext cx="533400" cy="295277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21</xdr:row>
      <xdr:rowOff>28575</xdr:rowOff>
    </xdr:from>
    <xdr:to>
      <xdr:col>3</xdr:col>
      <xdr:colOff>488391</xdr:colOff>
      <xdr:row>21</xdr:row>
      <xdr:rowOff>555600</xdr:rowOff>
    </xdr:to>
    <xdr:pic>
      <xdr:nvPicPr>
        <xdr:cNvPr id="62" name="Picture 5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/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3150" y="8001000"/>
          <a:ext cx="221691" cy="527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21</xdr:row>
      <xdr:rowOff>47625</xdr:rowOff>
    </xdr:from>
    <xdr:to>
      <xdr:col>4</xdr:col>
      <xdr:colOff>584682</xdr:colOff>
      <xdr:row>21</xdr:row>
      <xdr:rowOff>449961</xdr:rowOff>
    </xdr:to>
    <xdr:pic>
      <xdr:nvPicPr>
        <xdr:cNvPr id="63" name="Picture 5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/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952750" y="8020050"/>
          <a:ext cx="460857" cy="402336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21</xdr:row>
      <xdr:rowOff>57150</xdr:rowOff>
    </xdr:from>
    <xdr:to>
      <xdr:col>5</xdr:col>
      <xdr:colOff>617677</xdr:colOff>
      <xdr:row>21</xdr:row>
      <xdr:rowOff>490982</xdr:rowOff>
    </xdr:to>
    <xdr:pic>
      <xdr:nvPicPr>
        <xdr:cNvPr id="64" name="Picture 5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/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8029575"/>
          <a:ext cx="446227" cy="43383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85723</xdr:colOff>
      <xdr:row>21</xdr:row>
      <xdr:rowOff>133353</xdr:rowOff>
    </xdr:from>
    <xdr:to>
      <xdr:col>6</xdr:col>
      <xdr:colOff>838198</xdr:colOff>
      <xdr:row>21</xdr:row>
      <xdr:rowOff>447677</xdr:rowOff>
    </xdr:to>
    <xdr:pic>
      <xdr:nvPicPr>
        <xdr:cNvPr id="65" name="Picture 5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/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19624" y="7886702"/>
          <a:ext cx="314324" cy="7524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21</xdr:row>
      <xdr:rowOff>104776</xdr:rowOff>
    </xdr:from>
    <xdr:to>
      <xdr:col>7</xdr:col>
      <xdr:colOff>790575</xdr:colOff>
      <xdr:row>21</xdr:row>
      <xdr:rowOff>514350</xdr:rowOff>
    </xdr:to>
    <xdr:pic>
      <xdr:nvPicPr>
        <xdr:cNvPr id="66" name="Picture 60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/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5405438" y="7891463"/>
          <a:ext cx="409574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21</xdr:row>
      <xdr:rowOff>38100</xdr:rowOff>
    </xdr:from>
    <xdr:to>
      <xdr:col>8</xdr:col>
      <xdr:colOff>535991</xdr:colOff>
      <xdr:row>21</xdr:row>
      <xdr:rowOff>629996</xdr:rowOff>
    </xdr:to>
    <xdr:pic>
      <xdr:nvPicPr>
        <xdr:cNvPr id="67" name="Picture 6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/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8020050"/>
          <a:ext cx="212141" cy="591896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23</xdr:row>
      <xdr:rowOff>228600</xdr:rowOff>
    </xdr:from>
    <xdr:to>
      <xdr:col>1</xdr:col>
      <xdr:colOff>849554</xdr:colOff>
      <xdr:row>23</xdr:row>
      <xdr:rowOff>474142</xdr:rowOff>
    </xdr:to>
    <xdr:pic>
      <xdr:nvPicPr>
        <xdr:cNvPr id="68" name="Picture 6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/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771525" y="8924925"/>
          <a:ext cx="687629" cy="245542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23</xdr:row>
      <xdr:rowOff>190500</xdr:rowOff>
    </xdr:from>
    <xdr:to>
      <xdr:col>2</xdr:col>
      <xdr:colOff>644906</xdr:colOff>
      <xdr:row>23</xdr:row>
      <xdr:rowOff>542595</xdr:rowOff>
    </xdr:to>
    <xdr:pic>
      <xdr:nvPicPr>
        <xdr:cNvPr id="69" name="Picture 63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/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9486900"/>
          <a:ext cx="397256" cy="35209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23</xdr:row>
      <xdr:rowOff>76200</xdr:rowOff>
    </xdr:from>
    <xdr:to>
      <xdr:col>3</xdr:col>
      <xdr:colOff>697458</xdr:colOff>
      <xdr:row>23</xdr:row>
      <xdr:rowOff>530708</xdr:rowOff>
    </xdr:to>
    <xdr:pic>
      <xdr:nvPicPr>
        <xdr:cNvPr id="70" name="Picture 64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/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8772525"/>
          <a:ext cx="497433" cy="454508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23</xdr:row>
      <xdr:rowOff>123825</xdr:rowOff>
    </xdr:from>
    <xdr:to>
      <xdr:col>4</xdr:col>
      <xdr:colOff>655929</xdr:colOff>
      <xdr:row>23</xdr:row>
      <xdr:rowOff>584683</xdr:rowOff>
    </xdr:to>
    <xdr:pic>
      <xdr:nvPicPr>
        <xdr:cNvPr id="71" name="Picture 65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/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8820150"/>
          <a:ext cx="351129" cy="460858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23</xdr:row>
      <xdr:rowOff>114300</xdr:rowOff>
    </xdr:from>
    <xdr:to>
      <xdr:col>5</xdr:col>
      <xdr:colOff>551002</xdr:colOff>
      <xdr:row>23</xdr:row>
      <xdr:rowOff>609194</xdr:rowOff>
    </xdr:to>
    <xdr:pic>
      <xdr:nvPicPr>
        <xdr:cNvPr id="72" name="Picture 6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/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248150" y="8810625"/>
          <a:ext cx="255727" cy="49489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23</xdr:row>
      <xdr:rowOff>219080</xdr:rowOff>
    </xdr:from>
    <xdr:to>
      <xdr:col>6</xdr:col>
      <xdr:colOff>857250</xdr:colOff>
      <xdr:row>23</xdr:row>
      <xdr:rowOff>533404</xdr:rowOff>
    </xdr:to>
    <xdr:pic>
      <xdr:nvPicPr>
        <xdr:cNvPr id="73" name="Picture 67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/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86375" y="8829679"/>
          <a:ext cx="314324" cy="828676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23</xdr:row>
      <xdr:rowOff>47625</xdr:rowOff>
    </xdr:from>
    <xdr:to>
      <xdr:col>7</xdr:col>
      <xdr:colOff>689458</xdr:colOff>
      <xdr:row>23</xdr:row>
      <xdr:rowOff>684048</xdr:rowOff>
    </xdr:to>
    <xdr:pic>
      <xdr:nvPicPr>
        <xdr:cNvPr id="74" name="Picture 6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/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8743950"/>
          <a:ext cx="460858" cy="63642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25</xdr:row>
      <xdr:rowOff>38100</xdr:rowOff>
    </xdr:from>
    <xdr:to>
      <xdr:col>1</xdr:col>
      <xdr:colOff>601802</xdr:colOff>
      <xdr:row>25</xdr:row>
      <xdr:rowOff>666572</xdr:rowOff>
    </xdr:to>
    <xdr:pic>
      <xdr:nvPicPr>
        <xdr:cNvPr id="75" name="Picture 69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/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52500" y="10229850"/>
          <a:ext cx="258902" cy="628472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25</xdr:row>
      <xdr:rowOff>114300</xdr:rowOff>
    </xdr:from>
    <xdr:to>
      <xdr:col>2</xdr:col>
      <xdr:colOff>698830</xdr:colOff>
      <xdr:row>25</xdr:row>
      <xdr:rowOff>655625</xdr:rowOff>
    </xdr:to>
    <xdr:pic>
      <xdr:nvPicPr>
        <xdr:cNvPr id="76" name="Picture 7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/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676400" y="10306050"/>
          <a:ext cx="555955" cy="5413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25</xdr:row>
      <xdr:rowOff>28575</xdr:rowOff>
    </xdr:from>
    <xdr:to>
      <xdr:col>3</xdr:col>
      <xdr:colOff>554888</xdr:colOff>
      <xdr:row>25</xdr:row>
      <xdr:rowOff>664997</xdr:rowOff>
    </xdr:to>
    <xdr:pic>
      <xdr:nvPicPr>
        <xdr:cNvPr id="77" name="Picture 7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/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9610725"/>
          <a:ext cx="307238" cy="636422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25</xdr:row>
      <xdr:rowOff>57150</xdr:rowOff>
    </xdr:from>
    <xdr:to>
      <xdr:col>4</xdr:col>
      <xdr:colOff>641985</xdr:colOff>
      <xdr:row>25</xdr:row>
      <xdr:rowOff>703123</xdr:rowOff>
    </xdr:to>
    <xdr:pic>
      <xdr:nvPicPr>
        <xdr:cNvPr id="78" name="Picture 7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/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9658350"/>
          <a:ext cx="365760" cy="645973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25</xdr:row>
      <xdr:rowOff>190500</xdr:rowOff>
    </xdr:from>
    <xdr:to>
      <xdr:col>6</xdr:col>
      <xdr:colOff>628320</xdr:colOff>
      <xdr:row>25</xdr:row>
      <xdr:rowOff>492658</xdr:rowOff>
    </xdr:to>
    <xdr:pic>
      <xdr:nvPicPr>
        <xdr:cNvPr id="79" name="Picture 73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/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362450" y="9934575"/>
          <a:ext cx="1266495" cy="302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28576</xdr:rowOff>
    </xdr:from>
    <xdr:to>
      <xdr:col>18</xdr:col>
      <xdr:colOff>104774</xdr:colOff>
      <xdr:row>62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37</xdr:row>
      <xdr:rowOff>161924</xdr:rowOff>
    </xdr:from>
    <xdr:to>
      <xdr:col>18</xdr:col>
      <xdr:colOff>57151</xdr:colOff>
      <xdr:row>50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24</xdr:row>
      <xdr:rowOff>127635</xdr:rowOff>
    </xdr:from>
    <xdr:to>
      <xdr:col>18</xdr:col>
      <xdr:colOff>28575</xdr:colOff>
      <xdr:row>37</xdr:row>
      <xdr:rowOff>156210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62</xdr:row>
      <xdr:rowOff>104775</xdr:rowOff>
    </xdr:from>
    <xdr:to>
      <xdr:col>18</xdr:col>
      <xdr:colOff>104772</xdr:colOff>
      <xdr:row>73</xdr:row>
      <xdr:rowOff>152399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74</xdr:row>
      <xdr:rowOff>9525</xdr:rowOff>
    </xdr:from>
    <xdr:to>
      <xdr:col>18</xdr:col>
      <xdr:colOff>152397</xdr:colOff>
      <xdr:row>85</xdr:row>
      <xdr:rowOff>57149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18</xdr:col>
      <xdr:colOff>85722</xdr:colOff>
      <xdr:row>97</xdr:row>
      <xdr:rowOff>47624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opLeftCell="A2" workbookViewId="0">
      <selection activeCell="C7" sqref="C7"/>
    </sheetView>
  </sheetViews>
  <sheetFormatPr defaultRowHeight="15" x14ac:dyDescent="0.2"/>
  <sheetData>
    <row r="1" spans="1:9" ht="15.75" thickBot="1" x14ac:dyDescent="0.25">
      <c r="A1" s="233" t="s">
        <v>0</v>
      </c>
      <c r="B1" s="234"/>
      <c r="C1" s="234"/>
      <c r="D1" s="234"/>
      <c r="E1" s="234"/>
      <c r="F1" s="234"/>
      <c r="G1" s="235"/>
    </row>
    <row r="2" spans="1:9" ht="15.75" thickBot="1" x14ac:dyDescent="0.25">
      <c r="A2" s="1"/>
      <c r="B2" s="37" t="s">
        <v>169</v>
      </c>
      <c r="C2" s="105" t="s">
        <v>170</v>
      </c>
      <c r="D2" s="36" t="s">
        <v>171</v>
      </c>
      <c r="E2" s="35" t="s">
        <v>4</v>
      </c>
      <c r="F2" s="39" t="s">
        <v>5</v>
      </c>
      <c r="G2" s="38" t="s">
        <v>6</v>
      </c>
      <c r="H2" s="2"/>
    </row>
    <row r="3" spans="1:9" ht="22.5" customHeight="1" x14ac:dyDescent="0.2">
      <c r="A3" s="40" t="s">
        <v>7</v>
      </c>
      <c r="B3" s="41"/>
      <c r="C3" s="42"/>
      <c r="D3" s="42"/>
      <c r="E3" s="43">
        <v>356</v>
      </c>
      <c r="F3" s="44"/>
      <c r="G3" s="45"/>
      <c r="H3" s="2"/>
    </row>
    <row r="4" spans="1:9" ht="22.5" customHeight="1" x14ac:dyDescent="0.2">
      <c r="A4" s="3" t="s">
        <v>8</v>
      </c>
      <c r="B4" s="4"/>
      <c r="C4" s="5"/>
      <c r="D4" s="5">
        <v>233</v>
      </c>
      <c r="E4" s="5"/>
      <c r="F4" s="6"/>
      <c r="G4" s="7"/>
    </row>
    <row r="5" spans="1:9" ht="22.5" customHeight="1" x14ac:dyDescent="0.2">
      <c r="A5" s="46" t="s">
        <v>9</v>
      </c>
      <c r="B5" s="47">
        <v>198</v>
      </c>
      <c r="C5" s="48">
        <v>246</v>
      </c>
      <c r="D5" s="48">
        <v>283</v>
      </c>
      <c r="E5" s="48">
        <v>282</v>
      </c>
      <c r="F5" s="49"/>
      <c r="G5" s="50"/>
    </row>
    <row r="6" spans="1:9" ht="24" customHeight="1" x14ac:dyDescent="0.2">
      <c r="A6" s="3" t="s">
        <v>10</v>
      </c>
      <c r="B6" s="4">
        <v>277</v>
      </c>
      <c r="C6" s="5" t="s">
        <v>546</v>
      </c>
      <c r="D6" s="5" t="s">
        <v>543</v>
      </c>
      <c r="E6" s="5"/>
      <c r="F6" s="6"/>
      <c r="G6" s="7"/>
    </row>
    <row r="7" spans="1:9" ht="22.5" customHeight="1" thickBot="1" x14ac:dyDescent="0.25">
      <c r="A7" s="51" t="s">
        <v>11</v>
      </c>
      <c r="B7" s="52">
        <v>395</v>
      </c>
      <c r="C7" s="53" t="s">
        <v>547</v>
      </c>
      <c r="D7" s="53" t="s">
        <v>542</v>
      </c>
      <c r="E7" s="53"/>
      <c r="F7" s="54"/>
      <c r="G7" s="55"/>
    </row>
    <row r="8" spans="1:9" ht="22.5" customHeight="1" thickBot="1" x14ac:dyDescent="0.25">
      <c r="A8" s="8"/>
      <c r="B8" s="9"/>
      <c r="C8" s="9"/>
      <c r="D8" s="9"/>
      <c r="E8" s="9"/>
      <c r="F8" s="9"/>
      <c r="G8" s="10"/>
    </row>
    <row r="9" spans="1:9" ht="15.75" thickBot="1" x14ac:dyDescent="0.25">
      <c r="A9" s="11"/>
      <c r="B9" s="213" t="s">
        <v>1</v>
      </c>
      <c r="C9" s="214" t="s">
        <v>2</v>
      </c>
      <c r="D9" s="215" t="s">
        <v>3</v>
      </c>
      <c r="E9" s="216" t="s">
        <v>4</v>
      </c>
      <c r="F9" s="217" t="s">
        <v>5</v>
      </c>
      <c r="G9" s="218" t="s">
        <v>6</v>
      </c>
    </row>
    <row r="10" spans="1:9" ht="15.75" thickBot="1" x14ac:dyDescent="0.25">
      <c r="A10" s="220" t="s">
        <v>202</v>
      </c>
      <c r="B10" s="221">
        <v>48</v>
      </c>
      <c r="C10" s="219">
        <v>50</v>
      </c>
      <c r="D10" s="219">
        <v>50</v>
      </c>
      <c r="E10" s="219" t="s">
        <v>434</v>
      </c>
      <c r="F10" s="219" t="s">
        <v>400</v>
      </c>
      <c r="G10" s="196">
        <v>89</v>
      </c>
    </row>
    <row r="11" spans="1:9" ht="15.75" thickBot="1" x14ac:dyDescent="0.25"/>
    <row r="12" spans="1:9" ht="15.75" thickBot="1" x14ac:dyDescent="0.25">
      <c r="B12" s="209" t="s">
        <v>1</v>
      </c>
      <c r="C12" s="210" t="s">
        <v>2</v>
      </c>
      <c r="D12" s="211" t="s">
        <v>3</v>
      </c>
      <c r="E12" s="222" t="s">
        <v>27</v>
      </c>
    </row>
    <row r="13" spans="1:9" ht="15.75" thickBot="1" x14ac:dyDescent="0.25">
      <c r="A13" s="97" t="s">
        <v>201</v>
      </c>
      <c r="B13" s="183">
        <v>457</v>
      </c>
      <c r="C13" s="212"/>
      <c r="D13" s="212">
        <v>558</v>
      </c>
      <c r="E13" s="223">
        <v>468</v>
      </c>
    </row>
    <row r="14" spans="1:9" ht="15.75" thickBot="1" x14ac:dyDescent="0.25"/>
    <row r="15" spans="1:9" x14ac:dyDescent="0.2">
      <c r="A15" s="16" t="s">
        <v>506</v>
      </c>
      <c r="B15" s="236" t="s">
        <v>1</v>
      </c>
      <c r="C15" s="237"/>
      <c r="D15" s="238" t="s">
        <v>2</v>
      </c>
      <c r="E15" s="239"/>
      <c r="F15" s="240" t="s">
        <v>3</v>
      </c>
      <c r="G15" s="241"/>
      <c r="H15" s="242" t="s">
        <v>27</v>
      </c>
      <c r="I15" s="243"/>
    </row>
    <row r="16" spans="1:9" ht="15.75" thickBot="1" x14ac:dyDescent="0.25">
      <c r="A16" s="16"/>
      <c r="B16" s="157" t="s">
        <v>41</v>
      </c>
      <c r="C16" s="190" t="s">
        <v>24</v>
      </c>
      <c r="D16" s="188" t="s">
        <v>41</v>
      </c>
      <c r="E16" s="194" t="s">
        <v>24</v>
      </c>
      <c r="F16" s="192" t="s">
        <v>41</v>
      </c>
      <c r="G16" s="180" t="s">
        <v>24</v>
      </c>
      <c r="H16" s="203" t="s">
        <v>41</v>
      </c>
      <c r="I16" s="204" t="s">
        <v>24</v>
      </c>
    </row>
    <row r="17" spans="1:9" x14ac:dyDescent="0.2">
      <c r="A17" s="184">
        <v>6</v>
      </c>
      <c r="B17" s="157">
        <v>277</v>
      </c>
      <c r="C17" s="190">
        <v>267</v>
      </c>
      <c r="D17" s="188">
        <v>282</v>
      </c>
      <c r="E17" s="194">
        <v>273</v>
      </c>
      <c r="F17" s="192">
        <v>283</v>
      </c>
      <c r="G17" s="180">
        <v>276</v>
      </c>
      <c r="H17" s="205"/>
      <c r="I17" s="206"/>
    </row>
    <row r="18" spans="1:9" x14ac:dyDescent="0.2">
      <c r="A18" s="185">
        <v>7</v>
      </c>
      <c r="B18" s="157">
        <v>323</v>
      </c>
      <c r="C18" s="190">
        <v>312</v>
      </c>
      <c r="D18" s="188">
        <v>329</v>
      </c>
      <c r="E18" s="194">
        <v>319</v>
      </c>
      <c r="F18" s="192">
        <v>330</v>
      </c>
      <c r="G18" s="180">
        <v>322</v>
      </c>
      <c r="H18" s="205"/>
      <c r="I18" s="206"/>
    </row>
    <row r="19" spans="1:9" x14ac:dyDescent="0.2">
      <c r="A19" s="186">
        <v>10</v>
      </c>
      <c r="B19" s="182">
        <v>467</v>
      </c>
      <c r="C19" s="191">
        <v>445</v>
      </c>
      <c r="D19" s="189">
        <v>470</v>
      </c>
      <c r="E19" s="195">
        <v>455</v>
      </c>
      <c r="F19" s="193">
        <v>471</v>
      </c>
      <c r="G19" s="181">
        <v>460</v>
      </c>
      <c r="H19" s="205"/>
      <c r="I19" s="206"/>
    </row>
    <row r="20" spans="1:9" ht="15.75" thickBot="1" x14ac:dyDescent="0.25">
      <c r="A20" s="187">
        <v>12</v>
      </c>
      <c r="B20" s="197">
        <v>540</v>
      </c>
      <c r="C20" s="198">
        <v>560</v>
      </c>
      <c r="D20" s="199">
        <v>561</v>
      </c>
      <c r="E20" s="200">
        <v>537</v>
      </c>
      <c r="F20" s="201">
        <v>564</v>
      </c>
      <c r="G20" s="202">
        <v>540</v>
      </c>
      <c r="H20" s="207">
        <v>558</v>
      </c>
      <c r="I20" s="208">
        <v>528</v>
      </c>
    </row>
  </sheetData>
  <mergeCells count="5">
    <mergeCell ref="A1:G1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587D-953D-45DA-BD53-845B894E2A68}">
  <dimension ref="A1:C6"/>
  <sheetViews>
    <sheetView workbookViewId="0">
      <selection activeCell="C6" sqref="C6"/>
    </sheetView>
  </sheetViews>
  <sheetFormatPr defaultRowHeight="15" x14ac:dyDescent="0.2"/>
  <cols>
    <col min="1" max="1" width="12.375" customWidth="1"/>
    <col min="2" max="2" width="22.328125" customWidth="1"/>
  </cols>
  <sheetData>
    <row r="1" spans="1:3" x14ac:dyDescent="0.2">
      <c r="A1">
        <v>20200202</v>
      </c>
      <c r="B1" t="s">
        <v>433</v>
      </c>
      <c r="C1" t="s">
        <v>177</v>
      </c>
    </row>
    <row r="2" spans="1:3" x14ac:dyDescent="0.2">
      <c r="A2">
        <v>20200209</v>
      </c>
      <c r="B2" t="s">
        <v>235</v>
      </c>
      <c r="C2" t="s">
        <v>246</v>
      </c>
    </row>
    <row r="3" spans="1:3" x14ac:dyDescent="0.2">
      <c r="A3">
        <v>20200215</v>
      </c>
      <c r="B3" t="s">
        <v>488</v>
      </c>
      <c r="C3" t="s">
        <v>3</v>
      </c>
    </row>
    <row r="4" spans="1:3" x14ac:dyDescent="0.2">
      <c r="A4">
        <v>20200222</v>
      </c>
      <c r="B4" t="s">
        <v>165</v>
      </c>
      <c r="C4" t="s">
        <v>3</v>
      </c>
    </row>
    <row r="5" spans="1:3" x14ac:dyDescent="0.2">
      <c r="A5">
        <v>20200223</v>
      </c>
      <c r="B5" t="s">
        <v>165</v>
      </c>
      <c r="C5" t="s">
        <v>246</v>
      </c>
    </row>
    <row r="6" spans="1:3" x14ac:dyDescent="0.2">
      <c r="A6">
        <v>20200308</v>
      </c>
      <c r="B6" t="s">
        <v>258</v>
      </c>
      <c r="C6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"/>
  <sheetViews>
    <sheetView zoomScale="110" zoomScaleNormal="110" workbookViewId="0">
      <selection activeCell="G13" sqref="G13"/>
    </sheetView>
  </sheetViews>
  <sheetFormatPr defaultColWidth="9.14453125" defaultRowHeight="13.5" x14ac:dyDescent="0.15"/>
  <cols>
    <col min="1" max="4" width="10.22265625" style="61" customWidth="1"/>
    <col min="5" max="8" width="9.14453125" style="61"/>
    <col min="9" max="9" width="9.4140625" style="61" customWidth="1"/>
    <col min="10" max="10" width="9.55078125" style="61" customWidth="1"/>
    <col min="11" max="11" width="9.01171875" style="61" customWidth="1"/>
    <col min="12" max="12" width="8.875" style="61" customWidth="1"/>
    <col min="13" max="16384" width="9.14453125" style="61"/>
  </cols>
  <sheetData>
    <row r="1" spans="1:16" x14ac:dyDescent="0.15">
      <c r="A1" s="61" t="s">
        <v>213</v>
      </c>
    </row>
    <row r="3" spans="1:16" ht="35.25" customHeight="1" x14ac:dyDescent="0.15">
      <c r="A3" s="271" t="s">
        <v>214</v>
      </c>
      <c r="B3" s="272"/>
      <c r="C3" s="272"/>
      <c r="D3" s="272"/>
      <c r="E3" s="272"/>
      <c r="F3" s="272"/>
      <c r="G3" s="272"/>
      <c r="H3" s="273"/>
      <c r="I3" s="274" t="s">
        <v>215</v>
      </c>
      <c r="J3" s="275"/>
      <c r="K3" s="275"/>
      <c r="L3" s="275"/>
      <c r="M3" s="275"/>
      <c r="N3" s="275"/>
      <c r="O3" s="275"/>
      <c r="P3" s="276"/>
    </row>
    <row r="4" spans="1:16" ht="15" x14ac:dyDescent="0.2">
      <c r="A4" s="116" t="s">
        <v>151</v>
      </c>
      <c r="B4" s="115" t="s">
        <v>152</v>
      </c>
      <c r="C4" s="114" t="s">
        <v>153</v>
      </c>
      <c r="D4" s="121" t="s">
        <v>154</v>
      </c>
      <c r="E4" s="122" t="s">
        <v>160</v>
      </c>
      <c r="F4" s="119" t="s">
        <v>5</v>
      </c>
      <c r="G4" s="120" t="s">
        <v>6</v>
      </c>
      <c r="H4" s="117" t="s">
        <v>4</v>
      </c>
      <c r="I4" s="116" t="s">
        <v>151</v>
      </c>
      <c r="J4" s="115" t="s">
        <v>152</v>
      </c>
      <c r="K4" s="114" t="s">
        <v>153</v>
      </c>
      <c r="L4" s="121" t="s">
        <v>154</v>
      </c>
      <c r="M4" s="122" t="s">
        <v>160</v>
      </c>
      <c r="N4" s="119" t="s">
        <v>5</v>
      </c>
      <c r="O4" s="120" t="s">
        <v>6</v>
      </c>
      <c r="P4" s="118" t="s">
        <v>4</v>
      </c>
    </row>
    <row r="5" spans="1:16" ht="28.5" customHeight="1" x14ac:dyDescent="0.2">
      <c r="A5" s="62">
        <f>Skottlogg!B359</f>
        <v>3248</v>
      </c>
      <c r="B5" s="62">
        <f>Skottlogg!C359</f>
        <v>620</v>
      </c>
      <c r="C5" s="62">
        <f>Skottlogg!D359</f>
        <v>370</v>
      </c>
      <c r="D5" s="62">
        <f>Skottlogg!E359</f>
        <v>339</v>
      </c>
      <c r="E5" s="62">
        <f>Skottlogg!F359</f>
        <v>11</v>
      </c>
      <c r="F5" s="62">
        <f>Skottlogg!G359</f>
        <v>0</v>
      </c>
      <c r="G5" s="62">
        <f>Skottlogg!H359</f>
        <v>0</v>
      </c>
      <c r="H5" s="62">
        <f>Skottlogg!I359</f>
        <v>1510</v>
      </c>
      <c r="I5" s="62">
        <f>Skottlogg!J359</f>
        <v>2868</v>
      </c>
      <c r="J5" s="62">
        <f>Skottlogg!K359</f>
        <v>438</v>
      </c>
      <c r="K5" s="62">
        <f>Skottlogg!L359</f>
        <v>296</v>
      </c>
      <c r="L5" s="62">
        <f>Skottlogg!M359</f>
        <v>227</v>
      </c>
      <c r="M5" s="62">
        <f>Skottlogg!N359</f>
        <v>0</v>
      </c>
      <c r="N5" s="62">
        <f>Skottlogg!O359</f>
        <v>0</v>
      </c>
      <c r="O5" s="62">
        <f>Skottlogg!P359</f>
        <v>0</v>
      </c>
      <c r="P5" s="62">
        <f>Skottlogg!Q359</f>
        <v>0</v>
      </c>
    </row>
    <row r="7" spans="1:16" x14ac:dyDescent="0.15">
      <c r="A7" s="279" t="s">
        <v>156</v>
      </c>
      <c r="B7" s="279"/>
      <c r="C7" s="280" t="s">
        <v>157</v>
      </c>
      <c r="D7" s="280"/>
    </row>
    <row r="8" spans="1:16" x14ac:dyDescent="0.15">
      <c r="A8" s="278">
        <f>SUM(A5+B5+C5+D5+E5+H5)</f>
        <v>6098</v>
      </c>
      <c r="B8" s="278"/>
      <c r="C8" s="278">
        <f>SUM(I5+J5+K5+L5+M5+N5+O5+P5)</f>
        <v>3829</v>
      </c>
      <c r="D8" s="278"/>
    </row>
    <row r="10" spans="1:16" x14ac:dyDescent="0.15">
      <c r="A10" s="277" t="s">
        <v>158</v>
      </c>
      <c r="B10" s="277"/>
    </row>
    <row r="11" spans="1:16" x14ac:dyDescent="0.15">
      <c r="A11" s="278">
        <f>SUM(A8+C8)</f>
        <v>9927</v>
      </c>
      <c r="B11" s="278"/>
    </row>
  </sheetData>
  <mergeCells count="8">
    <mergeCell ref="A10:B10"/>
    <mergeCell ref="A11:B11"/>
    <mergeCell ref="A3:H3"/>
    <mergeCell ref="I3:P3"/>
    <mergeCell ref="A7:B7"/>
    <mergeCell ref="C7:D7"/>
    <mergeCell ref="A8:B8"/>
    <mergeCell ref="C8:D8"/>
  </mergeCells>
  <pageMargins left="0.7" right="0.7" top="0.75" bottom="0.75" header="0.3" footer="0.3"/>
  <pageSetup scale="100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6"/>
  <sheetViews>
    <sheetView zoomScale="60" zoomScaleNormal="60" zoomScaleSheetLayoutView="100" workbookViewId="0">
      <selection activeCell="E13" sqref="E13"/>
    </sheetView>
  </sheetViews>
  <sheetFormatPr defaultRowHeight="15" x14ac:dyDescent="0.2"/>
  <cols>
    <col min="2" max="2" width="19.37109375" bestFit="1" customWidth="1"/>
    <col min="3" max="3" width="13.1796875" bestFit="1" customWidth="1"/>
    <col min="4" max="4" width="7.12890625" bestFit="1" customWidth="1"/>
    <col min="5" max="5" width="13.71875" bestFit="1" customWidth="1"/>
    <col min="6" max="6" width="16.54296875" bestFit="1" customWidth="1"/>
    <col min="7" max="7" width="9.55078125" bestFit="1" customWidth="1"/>
    <col min="8" max="8" width="16.94921875" bestFit="1" customWidth="1"/>
    <col min="9" max="9" width="9.4140625" customWidth="1"/>
    <col min="10" max="10" width="16.54296875" bestFit="1" customWidth="1"/>
    <col min="11" max="11" width="9.55078125" customWidth="1"/>
    <col min="12" max="12" width="19.37109375" bestFit="1" customWidth="1"/>
    <col min="13" max="13" width="9.55078125" customWidth="1"/>
  </cols>
  <sheetData>
    <row r="1" spans="1:17" ht="18" x14ac:dyDescent="0.2">
      <c r="A1" s="56"/>
      <c r="B1" s="110" t="s">
        <v>147</v>
      </c>
      <c r="C1" s="103" t="s">
        <v>134</v>
      </c>
      <c r="D1" s="167" t="s">
        <v>148</v>
      </c>
      <c r="E1" s="168" t="s">
        <v>135</v>
      </c>
      <c r="F1" s="104" t="s">
        <v>136</v>
      </c>
      <c r="G1" s="104" t="s">
        <v>200</v>
      </c>
      <c r="H1" s="107" t="s">
        <v>137</v>
      </c>
      <c r="I1" s="107" t="s">
        <v>200</v>
      </c>
      <c r="J1" s="102" t="s">
        <v>138</v>
      </c>
      <c r="K1" s="102" t="s">
        <v>200</v>
      </c>
      <c r="L1" s="179" t="s">
        <v>481</v>
      </c>
      <c r="M1" s="179" t="s">
        <v>200</v>
      </c>
    </row>
    <row r="2" spans="1:17" ht="18" x14ac:dyDescent="0.2">
      <c r="A2" s="57">
        <v>2012</v>
      </c>
      <c r="B2" s="57">
        <v>0</v>
      </c>
      <c r="C2" s="57">
        <v>9</v>
      </c>
      <c r="D2" s="57">
        <v>0</v>
      </c>
      <c r="E2" s="58" t="s">
        <v>139</v>
      </c>
      <c r="F2" s="58" t="s">
        <v>139</v>
      </c>
      <c r="G2" s="58"/>
      <c r="H2" s="58" t="s">
        <v>139</v>
      </c>
      <c r="I2" s="58"/>
      <c r="J2" s="58" t="s">
        <v>139</v>
      </c>
      <c r="K2" s="58"/>
      <c r="L2" s="58"/>
      <c r="M2" s="58"/>
    </row>
    <row r="3" spans="1:17" ht="18" x14ac:dyDescent="0.2">
      <c r="A3" s="57">
        <v>2013</v>
      </c>
      <c r="B3" s="57">
        <v>2</v>
      </c>
      <c r="C3" s="57">
        <v>70</v>
      </c>
      <c r="D3" s="57">
        <v>1</v>
      </c>
      <c r="E3" s="58" t="s">
        <v>139</v>
      </c>
      <c r="F3" s="58" t="s">
        <v>139</v>
      </c>
      <c r="G3" s="58"/>
      <c r="H3" s="58" t="s">
        <v>139</v>
      </c>
      <c r="I3" s="58"/>
      <c r="J3" s="58" t="s">
        <v>139</v>
      </c>
      <c r="K3" s="58"/>
      <c r="L3" s="58"/>
      <c r="M3" s="58"/>
      <c r="O3" s="164" t="s">
        <v>426</v>
      </c>
      <c r="P3" s="164"/>
      <c r="Q3" s="164"/>
    </row>
    <row r="4" spans="1:17" ht="18" x14ac:dyDescent="0.2">
      <c r="A4" s="57">
        <v>2014</v>
      </c>
      <c r="B4" s="57">
        <v>7</v>
      </c>
      <c r="C4" s="57">
        <v>304</v>
      </c>
      <c r="D4" s="57">
        <v>2</v>
      </c>
      <c r="E4" s="58" t="s">
        <v>139</v>
      </c>
      <c r="F4" s="58" t="s">
        <v>139</v>
      </c>
      <c r="G4" s="58"/>
      <c r="H4" s="58" t="s">
        <v>139</v>
      </c>
      <c r="I4" s="58"/>
      <c r="J4" s="58" t="s">
        <v>139</v>
      </c>
      <c r="K4" s="58"/>
      <c r="L4" s="58"/>
      <c r="M4" s="58"/>
      <c r="O4">
        <f>SUM(C2:C38)</f>
        <v>4849</v>
      </c>
    </row>
    <row r="5" spans="1:17" ht="18" x14ac:dyDescent="0.2">
      <c r="A5" s="58">
        <v>2015</v>
      </c>
      <c r="B5" s="58">
        <v>14</v>
      </c>
      <c r="C5" s="58">
        <v>519</v>
      </c>
      <c r="D5" s="58">
        <v>2</v>
      </c>
      <c r="E5" s="58">
        <v>14717</v>
      </c>
      <c r="F5" s="58">
        <v>45</v>
      </c>
      <c r="G5" s="58"/>
      <c r="H5" s="58">
        <v>41.87</v>
      </c>
      <c r="I5" s="58"/>
      <c r="J5" s="58">
        <v>44.64</v>
      </c>
      <c r="K5" s="58"/>
      <c r="L5" s="58"/>
      <c r="M5" s="58"/>
      <c r="O5" s="166" t="s">
        <v>427</v>
      </c>
      <c r="P5" s="166"/>
      <c r="Q5" s="166"/>
    </row>
    <row r="6" spans="1:17" ht="18" x14ac:dyDescent="0.2">
      <c r="A6" s="58">
        <v>2016</v>
      </c>
      <c r="B6" s="58">
        <v>28</v>
      </c>
      <c r="C6" s="58">
        <v>833</v>
      </c>
      <c r="D6" s="58">
        <v>10</v>
      </c>
      <c r="E6" s="58">
        <v>17197</v>
      </c>
      <c r="F6" s="58">
        <v>37.35</v>
      </c>
      <c r="G6" s="58">
        <v>18.7</v>
      </c>
      <c r="H6" s="58">
        <v>41.75</v>
      </c>
      <c r="I6" s="58">
        <v>23.8</v>
      </c>
      <c r="J6" s="58">
        <v>45.52</v>
      </c>
      <c r="K6" s="58">
        <v>52.49</v>
      </c>
      <c r="L6" s="58"/>
      <c r="M6" s="58"/>
      <c r="O6">
        <f>SUM(D2:D34)</f>
        <v>63</v>
      </c>
    </row>
    <row r="7" spans="1:17" ht="18" x14ac:dyDescent="0.2">
      <c r="A7" s="58">
        <v>2017</v>
      </c>
      <c r="B7" s="58">
        <v>43</v>
      </c>
      <c r="C7" s="58">
        <v>1111</v>
      </c>
      <c r="D7" s="58">
        <v>15</v>
      </c>
      <c r="E7" s="58">
        <v>20534</v>
      </c>
      <c r="F7" s="58">
        <v>38.07</v>
      </c>
      <c r="G7" s="58">
        <v>33.33</v>
      </c>
      <c r="H7" s="58">
        <v>42.41</v>
      </c>
      <c r="I7" s="58">
        <v>27.74</v>
      </c>
      <c r="J7" s="58">
        <v>45.59</v>
      </c>
      <c r="K7" s="58">
        <v>54.58</v>
      </c>
      <c r="L7" s="58"/>
      <c r="M7" s="58"/>
      <c r="O7" s="165" t="s">
        <v>428</v>
      </c>
      <c r="P7" s="165"/>
      <c r="Q7" s="165"/>
    </row>
    <row r="8" spans="1:17" ht="18" x14ac:dyDescent="0.2">
      <c r="A8" s="58">
        <v>2018</v>
      </c>
      <c r="B8" s="58">
        <v>30</v>
      </c>
      <c r="C8" s="58">
        <v>1050</v>
      </c>
      <c r="D8" s="58">
        <v>19</v>
      </c>
      <c r="E8" s="58">
        <v>25921</v>
      </c>
      <c r="F8" s="58">
        <v>39.08</v>
      </c>
      <c r="G8" s="58">
        <v>25</v>
      </c>
      <c r="H8" s="58">
        <v>42.09</v>
      </c>
      <c r="I8" s="58">
        <v>26.98</v>
      </c>
      <c r="J8" s="58">
        <v>45.77</v>
      </c>
      <c r="K8" s="58">
        <v>59.98</v>
      </c>
      <c r="L8" s="58">
        <v>91.34</v>
      </c>
      <c r="M8" s="58">
        <v>86.1</v>
      </c>
      <c r="O8">
        <f>SUM(B2:B40)</f>
        <v>149</v>
      </c>
    </row>
    <row r="9" spans="1:17" ht="18" x14ac:dyDescent="0.2">
      <c r="A9" s="58">
        <v>2019</v>
      </c>
      <c r="B9" s="58">
        <v>25</v>
      </c>
      <c r="C9" s="58">
        <v>953</v>
      </c>
      <c r="D9" s="58">
        <v>14</v>
      </c>
      <c r="E9" s="58">
        <v>18043</v>
      </c>
      <c r="F9" s="58">
        <v>46.5</v>
      </c>
      <c r="G9" s="58">
        <v>100</v>
      </c>
      <c r="H9" s="58">
        <v>43.390650000000001</v>
      </c>
      <c r="I9" s="58">
        <v>36.71875</v>
      </c>
      <c r="J9" s="58">
        <v>45.502400000000002</v>
      </c>
      <c r="K9" s="58">
        <v>55.121899999999997</v>
      </c>
      <c r="L9" s="58">
        <v>89.673400000000001</v>
      </c>
      <c r="M9" s="58">
        <v>79.591800000000006</v>
      </c>
      <c r="O9" s="169" t="s">
        <v>429</v>
      </c>
      <c r="P9" s="169"/>
      <c r="Q9" s="169"/>
    </row>
    <row r="10" spans="1:17" ht="18" x14ac:dyDescent="0.2">
      <c r="A10" s="58">
        <v>2020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O10">
        <f>SUM(E2:E38)</f>
        <v>96412</v>
      </c>
    </row>
    <row r="11" spans="1:17" ht="18" x14ac:dyDescent="0.2">
      <c r="A11" s="58">
        <v>2021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7" ht="18" x14ac:dyDescent="0.2">
      <c r="A12" s="58">
        <v>2022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7" ht="18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7" ht="18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7" ht="18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7" ht="18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8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8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8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ht="18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8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8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8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8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pageMargins left="0" right="0" top="0" bottom="0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7"/>
  <sheetViews>
    <sheetView workbookViewId="0">
      <selection activeCell="C48" sqref="C48"/>
    </sheetView>
  </sheetViews>
  <sheetFormatPr defaultRowHeight="15" x14ac:dyDescent="0.2"/>
  <cols>
    <col min="1" max="1" width="9.4140625" bestFit="1" customWidth="1"/>
    <col min="2" max="2" width="28.78515625" style="17" bestFit="1" customWidth="1"/>
    <col min="3" max="3" width="5.109375" bestFit="1" customWidth="1"/>
  </cols>
  <sheetData>
    <row r="1" spans="1:3" x14ac:dyDescent="0.2">
      <c r="A1">
        <v>20190203</v>
      </c>
      <c r="B1" s="17" t="s">
        <v>485</v>
      </c>
      <c r="C1" t="s">
        <v>129</v>
      </c>
    </row>
    <row r="2" spans="1:3" x14ac:dyDescent="0.2">
      <c r="A2">
        <v>20190210</v>
      </c>
      <c r="B2" s="17" t="s">
        <v>235</v>
      </c>
      <c r="C2" t="s">
        <v>246</v>
      </c>
    </row>
    <row r="3" spans="1:3" x14ac:dyDescent="0.2">
      <c r="A3">
        <v>20190276</v>
      </c>
      <c r="B3" s="17" t="s">
        <v>168</v>
      </c>
      <c r="C3" t="s">
        <v>129</v>
      </c>
    </row>
    <row r="4" spans="1:3" x14ac:dyDescent="0.2">
      <c r="A4">
        <v>20190223</v>
      </c>
      <c r="B4" s="17" t="s">
        <v>488</v>
      </c>
      <c r="C4" t="s">
        <v>3</v>
      </c>
    </row>
    <row r="5" spans="1:3" x14ac:dyDescent="0.2">
      <c r="A5">
        <v>20190302</v>
      </c>
      <c r="B5" s="17" t="s">
        <v>436</v>
      </c>
      <c r="C5" t="s">
        <v>3</v>
      </c>
    </row>
    <row r="6" spans="1:3" x14ac:dyDescent="0.2">
      <c r="A6">
        <v>20190303</v>
      </c>
      <c r="B6" s="17" t="s">
        <v>80</v>
      </c>
      <c r="C6" t="s">
        <v>129</v>
      </c>
    </row>
    <row r="7" spans="1:3" x14ac:dyDescent="0.2">
      <c r="A7">
        <v>20190310</v>
      </c>
      <c r="B7" s="17" t="s">
        <v>493</v>
      </c>
      <c r="C7" t="s">
        <v>129</v>
      </c>
    </row>
    <row r="8" spans="1:3" x14ac:dyDescent="0.2">
      <c r="A8">
        <v>20190317</v>
      </c>
      <c r="B8" s="17" t="s">
        <v>494</v>
      </c>
      <c r="C8" t="s">
        <v>129</v>
      </c>
    </row>
    <row r="9" spans="1:3" x14ac:dyDescent="0.2">
      <c r="A9">
        <v>20190324</v>
      </c>
      <c r="B9" s="17" t="s">
        <v>496</v>
      </c>
      <c r="C9" t="s">
        <v>129</v>
      </c>
    </row>
    <row r="10" spans="1:3" x14ac:dyDescent="0.2">
      <c r="A10">
        <v>20190331</v>
      </c>
      <c r="B10" s="17" t="s">
        <v>439</v>
      </c>
      <c r="C10" t="s">
        <v>129</v>
      </c>
    </row>
    <row r="11" spans="1:3" x14ac:dyDescent="0.2">
      <c r="A11">
        <v>20190407</v>
      </c>
      <c r="B11" s="17" t="s">
        <v>498</v>
      </c>
      <c r="C11" t="s">
        <v>129</v>
      </c>
    </row>
    <row r="12" spans="1:3" x14ac:dyDescent="0.2">
      <c r="A12">
        <v>20190413</v>
      </c>
      <c r="B12" s="17" t="s">
        <v>105</v>
      </c>
      <c r="C12" t="s">
        <v>3</v>
      </c>
    </row>
    <row r="13" spans="1:3" x14ac:dyDescent="0.2">
      <c r="A13">
        <v>20190414</v>
      </c>
      <c r="B13" s="17" t="s">
        <v>104</v>
      </c>
      <c r="C13" t="s">
        <v>129</v>
      </c>
    </row>
    <row r="14" spans="1:3" x14ac:dyDescent="0.2">
      <c r="A14">
        <v>20190428</v>
      </c>
      <c r="B14" s="17" t="s">
        <v>179</v>
      </c>
      <c r="C14" t="s">
        <v>3</v>
      </c>
    </row>
    <row r="15" spans="1:3" x14ac:dyDescent="0.2">
      <c r="A15">
        <v>20190505</v>
      </c>
      <c r="B15" s="17" t="s">
        <v>443</v>
      </c>
      <c r="C15" t="s">
        <v>93</v>
      </c>
    </row>
    <row r="16" spans="1:3" x14ac:dyDescent="0.2">
      <c r="A16">
        <v>20190511</v>
      </c>
      <c r="B16" s="17" t="s">
        <v>501</v>
      </c>
      <c r="C16" t="s">
        <v>3</v>
      </c>
    </row>
    <row r="17" spans="1:3" x14ac:dyDescent="0.2">
      <c r="A17">
        <v>20190512</v>
      </c>
      <c r="B17" s="17" t="s">
        <v>502</v>
      </c>
      <c r="C17" t="s">
        <v>3</v>
      </c>
    </row>
    <row r="18" spans="1:3" x14ac:dyDescent="0.2">
      <c r="A18">
        <v>20190519</v>
      </c>
      <c r="B18" s="17" t="s">
        <v>503</v>
      </c>
      <c r="C18" t="s">
        <v>93</v>
      </c>
    </row>
    <row r="19" spans="1:3" x14ac:dyDescent="0.2">
      <c r="A19">
        <v>20190602</v>
      </c>
      <c r="B19" s="17" t="s">
        <v>444</v>
      </c>
      <c r="C19" t="s">
        <v>93</v>
      </c>
    </row>
    <row r="20" spans="1:3" x14ac:dyDescent="0.2">
      <c r="A20">
        <v>20190608</v>
      </c>
      <c r="B20" s="17" t="s">
        <v>508</v>
      </c>
      <c r="C20" t="s">
        <v>3</v>
      </c>
    </row>
    <row r="21" spans="1:3" x14ac:dyDescent="0.2">
      <c r="A21">
        <v>20190609</v>
      </c>
      <c r="B21" s="17" t="s">
        <v>508</v>
      </c>
      <c r="C21" t="s">
        <v>27</v>
      </c>
    </row>
    <row r="22" spans="1:3" x14ac:dyDescent="0.2">
      <c r="A22">
        <v>20190630</v>
      </c>
      <c r="B22" s="17" t="s">
        <v>509</v>
      </c>
      <c r="C22" t="s">
        <v>93</v>
      </c>
    </row>
    <row r="23" spans="1:3" x14ac:dyDescent="0.2">
      <c r="A23">
        <v>20190702</v>
      </c>
      <c r="B23" s="17" t="s">
        <v>511</v>
      </c>
      <c r="C23" t="s">
        <v>27</v>
      </c>
    </row>
    <row r="24" spans="1:3" x14ac:dyDescent="0.2">
      <c r="A24">
        <v>20190703</v>
      </c>
      <c r="B24" s="17" t="s">
        <v>511</v>
      </c>
      <c r="C24" t="s">
        <v>129</v>
      </c>
    </row>
    <row r="25" spans="1:3" x14ac:dyDescent="0.2">
      <c r="A25">
        <v>20190705</v>
      </c>
      <c r="B25" s="17" t="s">
        <v>512</v>
      </c>
      <c r="C25" t="s">
        <v>3</v>
      </c>
    </row>
    <row r="26" spans="1:3" x14ac:dyDescent="0.2">
      <c r="A26">
        <v>20190706</v>
      </c>
      <c r="B26" s="17" t="s">
        <v>514</v>
      </c>
      <c r="C26" t="s">
        <v>3</v>
      </c>
    </row>
    <row r="27" spans="1:3" x14ac:dyDescent="0.2">
      <c r="A27">
        <v>20190706</v>
      </c>
      <c r="B27" s="17" t="s">
        <v>512</v>
      </c>
      <c r="C27" t="s">
        <v>2</v>
      </c>
    </row>
    <row r="28" spans="1:3" x14ac:dyDescent="0.2">
      <c r="A28">
        <v>20190707</v>
      </c>
      <c r="B28" s="17" t="s">
        <v>514</v>
      </c>
      <c r="C28" t="s">
        <v>27</v>
      </c>
    </row>
    <row r="29" spans="1:3" x14ac:dyDescent="0.2">
      <c r="A29">
        <v>20190727</v>
      </c>
      <c r="B29" s="17" t="s">
        <v>515</v>
      </c>
      <c r="C29" t="s">
        <v>93</v>
      </c>
    </row>
    <row r="30" spans="1:3" x14ac:dyDescent="0.2">
      <c r="A30">
        <v>20190728</v>
      </c>
      <c r="B30" s="17" t="s">
        <v>516</v>
      </c>
      <c r="C30" t="s">
        <v>3</v>
      </c>
    </row>
    <row r="31" spans="1:3" x14ac:dyDescent="0.2">
      <c r="A31">
        <v>20190804</v>
      </c>
      <c r="B31" s="17" t="s">
        <v>314</v>
      </c>
      <c r="C31" t="s">
        <v>3</v>
      </c>
    </row>
    <row r="32" spans="1:3" x14ac:dyDescent="0.2">
      <c r="A32">
        <v>20190804</v>
      </c>
      <c r="B32" s="17" t="s">
        <v>517</v>
      </c>
      <c r="C32" t="s">
        <v>3</v>
      </c>
    </row>
    <row r="33" spans="1:3" x14ac:dyDescent="0.2">
      <c r="A33">
        <v>20190811</v>
      </c>
      <c r="B33" s="17" t="s">
        <v>519</v>
      </c>
      <c r="C33" t="s">
        <v>93</v>
      </c>
    </row>
    <row r="34" spans="1:3" x14ac:dyDescent="0.2">
      <c r="A34">
        <v>20190818</v>
      </c>
      <c r="B34" s="17" t="s">
        <v>520</v>
      </c>
      <c r="C34" t="s">
        <v>93</v>
      </c>
    </row>
    <row r="35" spans="1:3" x14ac:dyDescent="0.2">
      <c r="A35">
        <v>20190825</v>
      </c>
      <c r="B35" s="17" t="s">
        <v>522</v>
      </c>
      <c r="C35" t="s">
        <v>93</v>
      </c>
    </row>
    <row r="36" spans="1:3" x14ac:dyDescent="0.2">
      <c r="A36">
        <v>20190901</v>
      </c>
      <c r="B36" s="17" t="s">
        <v>524</v>
      </c>
      <c r="C36" t="s">
        <v>3</v>
      </c>
    </row>
    <row r="37" spans="1:3" x14ac:dyDescent="0.2">
      <c r="A37">
        <v>20190915</v>
      </c>
      <c r="B37" s="17" t="s">
        <v>528</v>
      </c>
      <c r="C37" t="s">
        <v>3</v>
      </c>
    </row>
    <row r="38" spans="1:3" x14ac:dyDescent="0.2">
      <c r="A38">
        <v>20190921</v>
      </c>
      <c r="B38" s="17" t="s">
        <v>471</v>
      </c>
      <c r="C38" t="s">
        <v>93</v>
      </c>
    </row>
    <row r="39" spans="1:3" x14ac:dyDescent="0.2">
      <c r="A39">
        <v>20190922</v>
      </c>
      <c r="B39" s="17" t="s">
        <v>529</v>
      </c>
      <c r="C39" t="s">
        <v>3</v>
      </c>
    </row>
    <row r="40" spans="1:3" x14ac:dyDescent="0.2">
      <c r="A40">
        <v>20190928</v>
      </c>
      <c r="B40" s="17" t="s">
        <v>403</v>
      </c>
      <c r="C40" t="s">
        <v>3</v>
      </c>
    </row>
    <row r="41" spans="1:3" x14ac:dyDescent="0.2">
      <c r="A41">
        <v>20191005</v>
      </c>
      <c r="B41" s="17" t="s">
        <v>32</v>
      </c>
      <c r="C41" t="s">
        <v>129</v>
      </c>
    </row>
    <row r="42" spans="1:3" x14ac:dyDescent="0.2">
      <c r="A42">
        <v>20191013</v>
      </c>
      <c r="B42" s="17" t="s">
        <v>532</v>
      </c>
      <c r="C42" t="s">
        <v>3</v>
      </c>
    </row>
    <row r="43" spans="1:3" x14ac:dyDescent="0.2">
      <c r="A43">
        <v>20191026</v>
      </c>
      <c r="B43" s="17" t="s">
        <v>534</v>
      </c>
      <c r="C43" t="s">
        <v>27</v>
      </c>
    </row>
    <row r="44" spans="1:3" x14ac:dyDescent="0.2">
      <c r="A44">
        <v>20191110</v>
      </c>
      <c r="B44" s="17" t="s">
        <v>536</v>
      </c>
      <c r="C44" t="s">
        <v>129</v>
      </c>
    </row>
    <row r="45" spans="1:3" x14ac:dyDescent="0.2">
      <c r="A45">
        <v>20191123</v>
      </c>
      <c r="B45" s="17" t="s">
        <v>210</v>
      </c>
      <c r="C45" t="s">
        <v>27</v>
      </c>
    </row>
    <row r="46" spans="1:3" x14ac:dyDescent="0.2">
      <c r="A46">
        <v>20191124</v>
      </c>
      <c r="B46" s="17" t="s">
        <v>210</v>
      </c>
      <c r="C46" t="s">
        <v>3</v>
      </c>
    </row>
    <row r="47" spans="1:3" x14ac:dyDescent="0.2">
      <c r="A47">
        <v>20191201</v>
      </c>
      <c r="B47" s="17" t="s">
        <v>33</v>
      </c>
      <c r="C47" t="s">
        <v>129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4"/>
  <sheetViews>
    <sheetView workbookViewId="0">
      <selection activeCell="A44" sqref="A44"/>
    </sheetView>
  </sheetViews>
  <sheetFormatPr defaultRowHeight="15" x14ac:dyDescent="0.2"/>
  <cols>
    <col min="1" max="1" width="9.953125" style="17" bestFit="1" customWidth="1"/>
    <col min="2" max="2" width="32.8203125" style="16" bestFit="1" customWidth="1"/>
  </cols>
  <sheetData>
    <row r="1" spans="1:3" x14ac:dyDescent="0.2">
      <c r="A1" s="158">
        <v>20180203</v>
      </c>
      <c r="B1" s="123" t="s">
        <v>433</v>
      </c>
      <c r="C1" t="s">
        <v>177</v>
      </c>
    </row>
    <row r="2" spans="1:3" x14ac:dyDescent="0.2">
      <c r="A2" s="123">
        <v>20180211</v>
      </c>
      <c r="B2" s="123" t="s">
        <v>235</v>
      </c>
      <c r="C2" t="s">
        <v>246</v>
      </c>
    </row>
    <row r="3" spans="1:3" x14ac:dyDescent="0.2">
      <c r="A3" s="123">
        <v>20180218</v>
      </c>
      <c r="B3" s="123" t="s">
        <v>26</v>
      </c>
      <c r="C3" t="s">
        <v>129</v>
      </c>
    </row>
    <row r="4" spans="1:3" x14ac:dyDescent="0.2">
      <c r="A4" s="123">
        <v>20180224</v>
      </c>
      <c r="B4" s="123" t="s">
        <v>436</v>
      </c>
      <c r="C4" t="s">
        <v>3</v>
      </c>
    </row>
    <row r="5" spans="1:3" x14ac:dyDescent="0.2">
      <c r="A5" s="158">
        <v>20180225</v>
      </c>
      <c r="B5" s="123" t="s">
        <v>436</v>
      </c>
      <c r="C5" t="s">
        <v>246</v>
      </c>
    </row>
    <row r="6" spans="1:3" x14ac:dyDescent="0.2">
      <c r="A6" s="17">
        <v>20180304</v>
      </c>
      <c r="B6" s="16" t="s">
        <v>252</v>
      </c>
      <c r="C6" t="s">
        <v>177</v>
      </c>
    </row>
    <row r="7" spans="1:3" x14ac:dyDescent="0.2">
      <c r="A7" s="17">
        <v>20180318</v>
      </c>
      <c r="B7" s="16" t="s">
        <v>172</v>
      </c>
      <c r="C7" t="s">
        <v>177</v>
      </c>
    </row>
    <row r="8" spans="1:3" x14ac:dyDescent="0.2">
      <c r="A8" s="17">
        <v>20180325</v>
      </c>
      <c r="B8" s="16" t="s">
        <v>438</v>
      </c>
      <c r="C8" t="s">
        <v>177</v>
      </c>
    </row>
    <row r="9" spans="1:3" x14ac:dyDescent="0.2">
      <c r="A9" s="17">
        <v>20180408</v>
      </c>
      <c r="B9" s="16" t="s">
        <v>104</v>
      </c>
      <c r="C9" t="s">
        <v>177</v>
      </c>
    </row>
    <row r="10" spans="1:3" x14ac:dyDescent="0.2">
      <c r="A10" s="17">
        <v>20180415</v>
      </c>
      <c r="B10" s="16" t="s">
        <v>37</v>
      </c>
      <c r="C10" t="s">
        <v>177</v>
      </c>
    </row>
    <row r="11" spans="1:3" x14ac:dyDescent="0.2">
      <c r="A11" s="17">
        <v>20180421</v>
      </c>
      <c r="B11" s="16" t="s">
        <v>105</v>
      </c>
      <c r="C11" t="s">
        <v>3</v>
      </c>
    </row>
    <row r="12" spans="1:3" x14ac:dyDescent="0.2">
      <c r="A12" s="17">
        <v>20180422</v>
      </c>
      <c r="B12" s="16" t="s">
        <v>29</v>
      </c>
      <c r="C12" t="s">
        <v>129</v>
      </c>
    </row>
    <row r="13" spans="1:3" x14ac:dyDescent="0.2">
      <c r="A13" s="17">
        <v>20180429</v>
      </c>
      <c r="B13" s="16" t="s">
        <v>179</v>
      </c>
      <c r="C13" t="s">
        <v>3</v>
      </c>
    </row>
    <row r="14" spans="1:3" x14ac:dyDescent="0.2">
      <c r="A14" s="17">
        <v>20180506</v>
      </c>
      <c r="B14" s="16" t="s">
        <v>442</v>
      </c>
      <c r="C14" t="s">
        <v>3</v>
      </c>
    </row>
    <row r="15" spans="1:3" x14ac:dyDescent="0.2">
      <c r="A15" s="17">
        <v>20180521</v>
      </c>
      <c r="B15" s="16" t="s">
        <v>277</v>
      </c>
      <c r="C15" t="s">
        <v>3</v>
      </c>
    </row>
    <row r="16" spans="1:3" x14ac:dyDescent="0.2">
      <c r="A16" s="17">
        <v>20180523</v>
      </c>
      <c r="B16" s="16" t="s">
        <v>277</v>
      </c>
      <c r="C16" t="s">
        <v>2</v>
      </c>
    </row>
    <row r="17" spans="1:3" x14ac:dyDescent="0.2">
      <c r="A17" s="17">
        <v>20180527</v>
      </c>
      <c r="B17" s="16" t="s">
        <v>443</v>
      </c>
      <c r="C17" t="s">
        <v>93</v>
      </c>
    </row>
    <row r="18" spans="1:3" x14ac:dyDescent="0.2">
      <c r="A18" s="17">
        <v>20180528</v>
      </c>
      <c r="B18" s="16" t="s">
        <v>277</v>
      </c>
      <c r="C18" t="s">
        <v>1</v>
      </c>
    </row>
    <row r="19" spans="1:3" x14ac:dyDescent="0.2">
      <c r="A19" s="17">
        <v>20180603</v>
      </c>
      <c r="B19" s="16" t="s">
        <v>444</v>
      </c>
      <c r="C19" t="s">
        <v>3</v>
      </c>
    </row>
    <row r="20" spans="1:3" x14ac:dyDescent="0.2">
      <c r="A20" s="17">
        <v>20180617</v>
      </c>
      <c r="B20" s="16" t="s">
        <v>445</v>
      </c>
      <c r="C20" t="s">
        <v>93</v>
      </c>
    </row>
    <row r="21" spans="1:3" x14ac:dyDescent="0.2">
      <c r="A21" s="17">
        <v>20180701</v>
      </c>
      <c r="B21" s="16" t="s">
        <v>116</v>
      </c>
      <c r="C21" t="s">
        <v>93</v>
      </c>
    </row>
    <row r="22" spans="1:3" x14ac:dyDescent="0.2">
      <c r="A22" s="17">
        <v>20180710</v>
      </c>
      <c r="B22" s="16" t="s">
        <v>414</v>
      </c>
      <c r="C22" t="s">
        <v>3</v>
      </c>
    </row>
    <row r="23" spans="1:3" x14ac:dyDescent="0.2">
      <c r="A23" s="17">
        <v>20180713</v>
      </c>
      <c r="B23" s="16" t="s">
        <v>450</v>
      </c>
      <c r="C23" t="s">
        <v>3</v>
      </c>
    </row>
    <row r="24" spans="1:3" x14ac:dyDescent="0.2">
      <c r="A24" s="17">
        <v>20180714</v>
      </c>
      <c r="B24" s="16" t="s">
        <v>451</v>
      </c>
      <c r="C24" t="s">
        <v>3</v>
      </c>
    </row>
    <row r="25" spans="1:3" x14ac:dyDescent="0.2">
      <c r="A25" s="17">
        <v>20180728</v>
      </c>
      <c r="B25" s="16" t="s">
        <v>452</v>
      </c>
      <c r="C25" t="s">
        <v>93</v>
      </c>
    </row>
    <row r="26" spans="1:3" x14ac:dyDescent="0.2">
      <c r="A26" s="17">
        <v>20180729</v>
      </c>
      <c r="B26" s="16" t="s">
        <v>453</v>
      </c>
      <c r="C26" t="s">
        <v>177</v>
      </c>
    </row>
    <row r="27" spans="1:3" x14ac:dyDescent="0.2">
      <c r="A27" s="17">
        <v>20180812</v>
      </c>
      <c r="B27" s="16" t="s">
        <v>454</v>
      </c>
      <c r="C27" t="s">
        <v>3</v>
      </c>
    </row>
    <row r="28" spans="1:3" x14ac:dyDescent="0.2">
      <c r="A28" s="17">
        <v>20180819</v>
      </c>
      <c r="B28" s="16" t="s">
        <v>330</v>
      </c>
      <c r="C28" t="s">
        <v>3</v>
      </c>
    </row>
    <row r="29" spans="1:3" x14ac:dyDescent="0.2">
      <c r="A29" s="17">
        <v>20180819</v>
      </c>
      <c r="B29" s="16" t="s">
        <v>457</v>
      </c>
      <c r="C29" t="s">
        <v>3</v>
      </c>
    </row>
    <row r="30" spans="1:3" x14ac:dyDescent="0.2">
      <c r="A30" s="17">
        <v>20180825</v>
      </c>
      <c r="B30" s="16" t="s">
        <v>459</v>
      </c>
      <c r="C30" t="s">
        <v>3</v>
      </c>
    </row>
    <row r="31" spans="1:3" x14ac:dyDescent="0.2">
      <c r="A31" s="17">
        <v>20180825</v>
      </c>
      <c r="B31" s="16" t="s">
        <v>460</v>
      </c>
      <c r="C31" t="s">
        <v>3</v>
      </c>
    </row>
    <row r="32" spans="1:3" x14ac:dyDescent="0.2">
      <c r="A32" s="17">
        <v>20180826</v>
      </c>
      <c r="B32" s="16" t="s">
        <v>461</v>
      </c>
      <c r="C32" t="s">
        <v>93</v>
      </c>
    </row>
    <row r="33" spans="1:3" x14ac:dyDescent="0.2">
      <c r="A33" s="17">
        <v>20180902</v>
      </c>
      <c r="B33" s="16" t="s">
        <v>464</v>
      </c>
      <c r="C33" t="s">
        <v>3</v>
      </c>
    </row>
    <row r="34" spans="1:3" x14ac:dyDescent="0.2">
      <c r="A34" s="17">
        <v>20180915</v>
      </c>
      <c r="B34" s="16" t="s">
        <v>467</v>
      </c>
      <c r="C34" t="s">
        <v>3</v>
      </c>
    </row>
    <row r="35" spans="1:3" x14ac:dyDescent="0.2">
      <c r="A35" s="17">
        <v>20180916</v>
      </c>
      <c r="B35" s="16" t="s">
        <v>468</v>
      </c>
      <c r="C35" t="s">
        <v>3</v>
      </c>
    </row>
    <row r="36" spans="1:3" x14ac:dyDescent="0.2">
      <c r="A36" s="17">
        <v>20180923</v>
      </c>
      <c r="B36" s="16" t="s">
        <v>471</v>
      </c>
      <c r="C36" t="s">
        <v>3</v>
      </c>
    </row>
    <row r="37" spans="1:3" x14ac:dyDescent="0.2">
      <c r="A37" s="17">
        <v>20180930</v>
      </c>
      <c r="B37" s="16" t="s">
        <v>472</v>
      </c>
      <c r="C37" t="s">
        <v>129</v>
      </c>
    </row>
    <row r="38" spans="1:3" x14ac:dyDescent="0.2">
      <c r="A38" s="17">
        <v>20181006</v>
      </c>
      <c r="B38" s="16" t="s">
        <v>473</v>
      </c>
      <c r="C38" t="s">
        <v>129</v>
      </c>
    </row>
    <row r="39" spans="1:3" x14ac:dyDescent="0.2">
      <c r="A39" s="17">
        <v>20181014</v>
      </c>
      <c r="B39" s="16" t="s">
        <v>475</v>
      </c>
      <c r="C39" t="s">
        <v>129</v>
      </c>
    </row>
    <row r="40" spans="1:3" x14ac:dyDescent="0.2">
      <c r="A40" s="17">
        <v>20181028</v>
      </c>
      <c r="B40" s="16" t="s">
        <v>416</v>
      </c>
      <c r="C40" t="s">
        <v>129</v>
      </c>
    </row>
    <row r="41" spans="1:3" x14ac:dyDescent="0.2">
      <c r="A41" s="17">
        <v>20181104</v>
      </c>
      <c r="B41" s="16" t="s">
        <v>208</v>
      </c>
      <c r="C41" t="s">
        <v>129</v>
      </c>
    </row>
    <row r="42" spans="1:3" x14ac:dyDescent="0.2">
      <c r="A42" s="17">
        <v>20181124</v>
      </c>
      <c r="B42" s="16" t="s">
        <v>210</v>
      </c>
      <c r="C42" t="s">
        <v>27</v>
      </c>
    </row>
    <row r="43" spans="1:3" x14ac:dyDescent="0.2">
      <c r="A43" s="17">
        <v>20181125</v>
      </c>
      <c r="B43" s="16" t="s">
        <v>210</v>
      </c>
      <c r="C43" t="s">
        <v>3</v>
      </c>
    </row>
    <row r="44" spans="1:3" x14ac:dyDescent="0.2">
      <c r="A44" s="17">
        <v>20181202</v>
      </c>
      <c r="B44" s="16" t="s">
        <v>33</v>
      </c>
      <c r="C44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"/>
  <sheetViews>
    <sheetView workbookViewId="0">
      <selection activeCell="G16" sqref="G16"/>
    </sheetView>
  </sheetViews>
  <sheetFormatPr defaultRowHeight="15" x14ac:dyDescent="0.2"/>
  <cols>
    <col min="1" max="1" width="9.953125" style="17" bestFit="1" customWidth="1"/>
    <col min="2" max="2" width="32.8203125" style="16" bestFit="1" customWidth="1"/>
  </cols>
  <sheetData>
    <row r="1" spans="1:4" x14ac:dyDescent="0.2">
      <c r="A1" s="9">
        <v>20170120</v>
      </c>
      <c r="B1" s="123" t="s">
        <v>234</v>
      </c>
      <c r="D1" t="s">
        <v>129</v>
      </c>
    </row>
    <row r="2" spans="1:4" x14ac:dyDescent="0.2">
      <c r="A2" s="123">
        <v>20170205</v>
      </c>
      <c r="B2" s="123" t="s">
        <v>240</v>
      </c>
      <c r="D2" t="s">
        <v>129</v>
      </c>
    </row>
    <row r="3" spans="1:4" x14ac:dyDescent="0.2">
      <c r="A3" s="123">
        <v>20170212</v>
      </c>
      <c r="B3" s="123" t="s">
        <v>235</v>
      </c>
      <c r="D3" t="s">
        <v>246</v>
      </c>
    </row>
    <row r="4" spans="1:4" x14ac:dyDescent="0.2">
      <c r="A4" s="123">
        <v>20170219</v>
      </c>
      <c r="B4" s="123" t="s">
        <v>26</v>
      </c>
      <c r="D4" t="s">
        <v>129</v>
      </c>
    </row>
    <row r="5" spans="1:4" x14ac:dyDescent="0.2">
      <c r="A5" s="9">
        <v>20170225</v>
      </c>
      <c r="B5" s="123" t="s">
        <v>165</v>
      </c>
      <c r="D5" t="s">
        <v>246</v>
      </c>
    </row>
    <row r="6" spans="1:4" x14ac:dyDescent="0.2">
      <c r="A6" s="17">
        <v>20170226</v>
      </c>
      <c r="B6" s="16" t="s">
        <v>165</v>
      </c>
      <c r="D6" t="s">
        <v>3</v>
      </c>
    </row>
    <row r="7" spans="1:4" x14ac:dyDescent="0.2">
      <c r="A7" s="17">
        <v>20170305</v>
      </c>
      <c r="B7" s="16" t="s">
        <v>257</v>
      </c>
      <c r="D7" t="s">
        <v>129</v>
      </c>
    </row>
    <row r="8" spans="1:4" x14ac:dyDescent="0.2">
      <c r="A8" s="17">
        <v>20170312</v>
      </c>
      <c r="B8" s="16" t="s">
        <v>258</v>
      </c>
      <c r="D8" t="s">
        <v>129</v>
      </c>
    </row>
    <row r="9" spans="1:4" x14ac:dyDescent="0.2">
      <c r="A9" s="17">
        <v>20170319</v>
      </c>
      <c r="B9" s="16" t="s">
        <v>168</v>
      </c>
      <c r="D9" t="s">
        <v>129</v>
      </c>
    </row>
    <row r="10" spans="1:4" x14ac:dyDescent="0.2">
      <c r="A10" s="17">
        <v>20170326</v>
      </c>
      <c r="B10" s="16" t="s">
        <v>260</v>
      </c>
      <c r="D10" t="s">
        <v>129</v>
      </c>
    </row>
    <row r="11" spans="1:4" x14ac:dyDescent="0.2">
      <c r="A11" s="17">
        <v>20170402</v>
      </c>
      <c r="B11" s="16" t="s">
        <v>262</v>
      </c>
      <c r="D11" t="s">
        <v>177</v>
      </c>
    </row>
    <row r="12" spans="1:4" x14ac:dyDescent="0.2">
      <c r="A12" s="17">
        <v>20170409</v>
      </c>
      <c r="B12" s="16" t="s">
        <v>104</v>
      </c>
      <c r="D12" t="s">
        <v>265</v>
      </c>
    </row>
    <row r="13" spans="1:4" x14ac:dyDescent="0.2">
      <c r="A13" s="17">
        <v>20170422</v>
      </c>
      <c r="B13" s="16" t="s">
        <v>105</v>
      </c>
      <c r="D13" t="s">
        <v>3</v>
      </c>
    </row>
    <row r="14" spans="1:4" x14ac:dyDescent="0.2">
      <c r="A14" s="17">
        <v>20170423</v>
      </c>
      <c r="B14" s="16" t="s">
        <v>29</v>
      </c>
      <c r="D14" t="s">
        <v>129</v>
      </c>
    </row>
    <row r="15" spans="1:4" x14ac:dyDescent="0.2">
      <c r="A15" s="17">
        <v>20170430</v>
      </c>
      <c r="B15" s="16" t="s">
        <v>179</v>
      </c>
      <c r="D15" t="s">
        <v>3</v>
      </c>
    </row>
    <row r="16" spans="1:4" x14ac:dyDescent="0.2">
      <c r="A16" s="17">
        <v>20170506</v>
      </c>
      <c r="B16" s="16" t="s">
        <v>272</v>
      </c>
      <c r="D16" t="s">
        <v>246</v>
      </c>
    </row>
    <row r="17" spans="1:4" x14ac:dyDescent="0.2">
      <c r="A17" s="17">
        <v>20170507</v>
      </c>
      <c r="B17" s="16" t="s">
        <v>272</v>
      </c>
      <c r="D17" t="s">
        <v>3</v>
      </c>
    </row>
    <row r="18" spans="1:4" x14ac:dyDescent="0.2">
      <c r="A18" s="17">
        <v>20170514</v>
      </c>
      <c r="B18" s="16" t="s">
        <v>276</v>
      </c>
      <c r="D18" t="s">
        <v>129</v>
      </c>
    </row>
    <row r="19" spans="1:4" x14ac:dyDescent="0.2">
      <c r="A19" s="17">
        <v>20170527</v>
      </c>
      <c r="B19" s="16" t="s">
        <v>280</v>
      </c>
      <c r="D19" t="s">
        <v>27</v>
      </c>
    </row>
    <row r="20" spans="1:4" x14ac:dyDescent="0.2">
      <c r="A20" s="17">
        <v>20170528</v>
      </c>
      <c r="B20" s="16" t="s">
        <v>281</v>
      </c>
      <c r="D20" t="s">
        <v>3</v>
      </c>
    </row>
    <row r="21" spans="1:4" x14ac:dyDescent="0.2">
      <c r="A21" s="17">
        <v>20170603</v>
      </c>
      <c r="B21" s="16" t="s">
        <v>283</v>
      </c>
      <c r="D21" t="s">
        <v>3</v>
      </c>
    </row>
    <row r="22" spans="1:4" x14ac:dyDescent="0.2">
      <c r="A22" s="17">
        <v>20170618</v>
      </c>
      <c r="B22" s="16" t="s">
        <v>312</v>
      </c>
      <c r="D22" t="s">
        <v>93</v>
      </c>
    </row>
    <row r="23" spans="1:4" x14ac:dyDescent="0.2">
      <c r="A23" s="17">
        <v>20170702</v>
      </c>
      <c r="B23" s="16" t="s">
        <v>314</v>
      </c>
      <c r="D23" t="s">
        <v>3</v>
      </c>
    </row>
    <row r="24" spans="1:4" x14ac:dyDescent="0.2">
      <c r="A24" s="17">
        <v>20170702</v>
      </c>
      <c r="B24" s="16" t="s">
        <v>316</v>
      </c>
      <c r="D24" t="s">
        <v>315</v>
      </c>
    </row>
    <row r="25" spans="1:4" x14ac:dyDescent="0.2">
      <c r="A25" s="17">
        <v>20170709</v>
      </c>
      <c r="B25" s="16" t="s">
        <v>321</v>
      </c>
      <c r="D25" t="s">
        <v>93</v>
      </c>
    </row>
    <row r="26" spans="1:4" x14ac:dyDescent="0.2">
      <c r="A26" s="17">
        <v>20170711</v>
      </c>
      <c r="B26" s="16" t="s">
        <v>322</v>
      </c>
      <c r="D26" t="s">
        <v>3</v>
      </c>
    </row>
    <row r="27" spans="1:4" x14ac:dyDescent="0.2">
      <c r="A27" s="17">
        <v>20170714</v>
      </c>
      <c r="B27" s="16" t="s">
        <v>324</v>
      </c>
      <c r="D27" t="s">
        <v>315</v>
      </c>
    </row>
    <row r="28" spans="1:4" x14ac:dyDescent="0.2">
      <c r="A28" s="17">
        <v>20170715</v>
      </c>
      <c r="B28" s="16" t="s">
        <v>325</v>
      </c>
      <c r="D28" t="s">
        <v>3</v>
      </c>
    </row>
    <row r="29" spans="1:4" x14ac:dyDescent="0.2">
      <c r="A29" s="17">
        <v>20170716</v>
      </c>
      <c r="B29" s="16" t="s">
        <v>325</v>
      </c>
      <c r="D29" t="s">
        <v>27</v>
      </c>
    </row>
    <row r="30" spans="1:4" x14ac:dyDescent="0.2">
      <c r="A30" s="17">
        <v>20170722</v>
      </c>
      <c r="B30" s="16" t="s">
        <v>121</v>
      </c>
      <c r="D30" t="s">
        <v>2</v>
      </c>
    </row>
    <row r="31" spans="1:4" x14ac:dyDescent="0.2">
      <c r="A31" s="17">
        <v>20170723</v>
      </c>
      <c r="B31" s="16" t="s">
        <v>121</v>
      </c>
      <c r="D31" t="s">
        <v>3</v>
      </c>
    </row>
    <row r="32" spans="1:4" x14ac:dyDescent="0.2">
      <c r="A32" s="17">
        <v>20170806</v>
      </c>
      <c r="B32" s="16" t="s">
        <v>328</v>
      </c>
      <c r="D32" t="s">
        <v>93</v>
      </c>
    </row>
    <row r="33" spans="1:5" x14ac:dyDescent="0.2">
      <c r="A33" s="17">
        <v>20170813</v>
      </c>
      <c r="B33" s="16" t="s">
        <v>330</v>
      </c>
      <c r="D33" t="s">
        <v>93</v>
      </c>
    </row>
    <row r="34" spans="1:5" x14ac:dyDescent="0.2">
      <c r="A34" s="17">
        <v>20170820</v>
      </c>
      <c r="B34" s="16" t="s">
        <v>332</v>
      </c>
      <c r="D34" t="s">
        <v>93</v>
      </c>
    </row>
    <row r="35" spans="1:5" x14ac:dyDescent="0.2">
      <c r="A35" s="17">
        <v>20170827</v>
      </c>
      <c r="B35" s="16" t="s">
        <v>336</v>
      </c>
      <c r="D35" t="s">
        <v>93</v>
      </c>
    </row>
    <row r="36" spans="1:5" x14ac:dyDescent="0.2">
      <c r="A36" s="17">
        <v>20170902</v>
      </c>
      <c r="B36" s="16" t="s">
        <v>397</v>
      </c>
      <c r="D36" t="s">
        <v>315</v>
      </c>
    </row>
    <row r="37" spans="1:5" x14ac:dyDescent="0.2">
      <c r="A37" s="17">
        <v>20170910</v>
      </c>
      <c r="B37" s="16" t="s">
        <v>402</v>
      </c>
      <c r="D37" t="s">
        <v>3</v>
      </c>
    </row>
    <row r="38" spans="1:5" x14ac:dyDescent="0.2">
      <c r="A38" s="17">
        <v>20170916</v>
      </c>
      <c r="B38" s="16" t="s">
        <v>403</v>
      </c>
      <c r="D38" t="s">
        <v>3</v>
      </c>
    </row>
    <row r="39" spans="1:5" x14ac:dyDescent="0.2">
      <c r="A39" s="17">
        <v>20170917</v>
      </c>
      <c r="B39" s="16" t="s">
        <v>404</v>
      </c>
      <c r="D39" t="s">
        <v>93</v>
      </c>
    </row>
    <row r="40" spans="1:5" x14ac:dyDescent="0.2">
      <c r="A40" s="17">
        <v>20170924</v>
      </c>
      <c r="B40" s="16" t="s">
        <v>405</v>
      </c>
      <c r="D40" t="s">
        <v>3</v>
      </c>
    </row>
    <row r="41" spans="1:5" x14ac:dyDescent="0.2">
      <c r="A41" s="17">
        <v>20171001</v>
      </c>
      <c r="B41" s="16" t="s">
        <v>407</v>
      </c>
      <c r="D41" t="s">
        <v>129</v>
      </c>
      <c r="E41">
        <v>270</v>
      </c>
    </row>
    <row r="42" spans="1:5" x14ac:dyDescent="0.2">
      <c r="A42" s="17">
        <v>20171007</v>
      </c>
      <c r="B42" s="16" t="s">
        <v>32</v>
      </c>
      <c r="D42" t="s">
        <v>129</v>
      </c>
    </row>
    <row r="43" spans="1:5" x14ac:dyDescent="0.2">
      <c r="A43" s="17">
        <v>20171008</v>
      </c>
      <c r="B43" s="16" t="s">
        <v>410</v>
      </c>
      <c r="D43" t="s">
        <v>129</v>
      </c>
    </row>
    <row r="44" spans="1:5" x14ac:dyDescent="0.2">
      <c r="A44" s="17">
        <v>20171015</v>
      </c>
      <c r="B44" s="16" t="s">
        <v>208</v>
      </c>
      <c r="D44" t="s">
        <v>177</v>
      </c>
    </row>
    <row r="45" spans="1:5" x14ac:dyDescent="0.2">
      <c r="A45" s="17">
        <v>20171022</v>
      </c>
      <c r="B45" s="16" t="s">
        <v>412</v>
      </c>
      <c r="D45" t="s">
        <v>177</v>
      </c>
    </row>
    <row r="46" spans="1:5" x14ac:dyDescent="0.2">
      <c r="A46" s="17">
        <v>20171028</v>
      </c>
      <c r="B46" s="16" t="s">
        <v>413</v>
      </c>
      <c r="D46" t="s">
        <v>315</v>
      </c>
    </row>
    <row r="47" spans="1:5" x14ac:dyDescent="0.2">
      <c r="A47" s="17">
        <v>20171029</v>
      </c>
      <c r="B47" s="16" t="s">
        <v>416</v>
      </c>
      <c r="D47" t="s">
        <v>177</v>
      </c>
    </row>
    <row r="48" spans="1:5" x14ac:dyDescent="0.2">
      <c r="A48" s="17">
        <v>20171104</v>
      </c>
      <c r="B48" s="16" t="s">
        <v>210</v>
      </c>
      <c r="D48" t="s">
        <v>246</v>
      </c>
    </row>
    <row r="49" spans="1:4" x14ac:dyDescent="0.2">
      <c r="A49" s="17">
        <v>20171105</v>
      </c>
      <c r="B49" s="16" t="s">
        <v>210</v>
      </c>
      <c r="D49" t="s">
        <v>3</v>
      </c>
    </row>
    <row r="50" spans="1:4" x14ac:dyDescent="0.2">
      <c r="A50" s="17">
        <v>20171126</v>
      </c>
      <c r="B50" s="16" t="s">
        <v>236</v>
      </c>
      <c r="D50" t="s">
        <v>421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9"/>
  <sheetViews>
    <sheetView workbookViewId="0">
      <selection activeCell="I13" sqref="I13"/>
    </sheetView>
  </sheetViews>
  <sheetFormatPr defaultRowHeight="15" x14ac:dyDescent="0.2"/>
  <cols>
    <col min="1" max="1" width="11.1640625" bestFit="1" customWidth="1"/>
    <col min="2" max="2" width="36.58984375" style="16" bestFit="1" customWidth="1"/>
    <col min="4" max="4" width="9.14453125" style="20"/>
  </cols>
  <sheetData>
    <row r="1" spans="1:4" x14ac:dyDescent="0.2">
      <c r="A1" s="19">
        <v>42391</v>
      </c>
      <c r="B1" s="16" t="s">
        <v>159</v>
      </c>
      <c r="D1" s="20" t="s">
        <v>129</v>
      </c>
    </row>
    <row r="2" spans="1:4" x14ac:dyDescent="0.2">
      <c r="A2" s="19">
        <v>371132</v>
      </c>
      <c r="B2" s="16" t="s">
        <v>161</v>
      </c>
      <c r="D2" s="20" t="s">
        <v>27</v>
      </c>
    </row>
    <row r="3" spans="1:4" x14ac:dyDescent="0.2">
      <c r="A3" s="19">
        <v>42421</v>
      </c>
      <c r="B3" s="16" t="s">
        <v>162</v>
      </c>
      <c r="D3" s="20" t="s">
        <v>129</v>
      </c>
    </row>
    <row r="4" spans="1:4" x14ac:dyDescent="0.2">
      <c r="A4" s="19">
        <v>42427</v>
      </c>
      <c r="B4" s="16" t="s">
        <v>166</v>
      </c>
      <c r="D4" s="20" t="s">
        <v>27</v>
      </c>
    </row>
    <row r="5" spans="1:4" x14ac:dyDescent="0.2">
      <c r="A5" s="19">
        <v>42428</v>
      </c>
      <c r="B5" s="16" t="s">
        <v>167</v>
      </c>
      <c r="D5" s="20" t="s">
        <v>3</v>
      </c>
    </row>
    <row r="6" spans="1:4" x14ac:dyDescent="0.2">
      <c r="A6" s="19">
        <v>42434</v>
      </c>
      <c r="B6" s="16" t="s">
        <v>168</v>
      </c>
      <c r="D6" s="20" t="s">
        <v>129</v>
      </c>
    </row>
    <row r="7" spans="1:4" x14ac:dyDescent="0.2">
      <c r="A7" s="19">
        <v>42449</v>
      </c>
      <c r="B7" s="16" t="s">
        <v>172</v>
      </c>
      <c r="D7" s="20" t="s">
        <v>129</v>
      </c>
    </row>
    <row r="8" spans="1:4" x14ac:dyDescent="0.2">
      <c r="A8" s="19">
        <v>42463</v>
      </c>
      <c r="B8" s="16" t="s">
        <v>173</v>
      </c>
      <c r="D8" s="20" t="s">
        <v>174</v>
      </c>
    </row>
    <row r="9" spans="1:4" x14ac:dyDescent="0.2">
      <c r="A9" s="19">
        <v>42476</v>
      </c>
      <c r="B9" s="16" t="s">
        <v>105</v>
      </c>
      <c r="D9" s="20" t="s">
        <v>3</v>
      </c>
    </row>
    <row r="10" spans="1:4" x14ac:dyDescent="0.2">
      <c r="A10" s="19">
        <v>42477</v>
      </c>
      <c r="B10" s="16" t="s">
        <v>176</v>
      </c>
      <c r="D10" s="20" t="s">
        <v>177</v>
      </c>
    </row>
    <row r="11" spans="1:4" x14ac:dyDescent="0.2">
      <c r="A11" s="19">
        <v>42484</v>
      </c>
      <c r="B11" s="16" t="s">
        <v>179</v>
      </c>
      <c r="D11" s="20" t="s">
        <v>3</v>
      </c>
    </row>
    <row r="12" spans="1:4" x14ac:dyDescent="0.2">
      <c r="A12" s="19">
        <v>42491</v>
      </c>
      <c r="B12" s="16" t="s">
        <v>180</v>
      </c>
      <c r="D12" s="20" t="s">
        <v>177</v>
      </c>
    </row>
    <row r="13" spans="1:4" x14ac:dyDescent="0.2">
      <c r="A13" s="19">
        <v>42497</v>
      </c>
      <c r="B13" s="16" t="s">
        <v>181</v>
      </c>
      <c r="D13" s="20" t="s">
        <v>1</v>
      </c>
    </row>
    <row r="14" spans="1:4" x14ac:dyDescent="0.2">
      <c r="A14" s="19">
        <v>42498</v>
      </c>
      <c r="B14" s="16" t="s">
        <v>182</v>
      </c>
      <c r="D14" s="20" t="s">
        <v>3</v>
      </c>
    </row>
    <row r="15" spans="1:4" x14ac:dyDescent="0.2">
      <c r="A15" s="19">
        <v>42505</v>
      </c>
      <c r="B15" s="16" t="s">
        <v>184</v>
      </c>
      <c r="D15" s="20" t="s">
        <v>93</v>
      </c>
    </row>
    <row r="16" spans="1:4" x14ac:dyDescent="0.2">
      <c r="A16" s="19">
        <v>42511</v>
      </c>
      <c r="B16" s="16" t="s">
        <v>185</v>
      </c>
      <c r="D16" s="20" t="s">
        <v>93</v>
      </c>
    </row>
    <row r="17" spans="1:4" x14ac:dyDescent="0.2">
      <c r="A17" s="19">
        <v>42512</v>
      </c>
      <c r="B17" s="16" t="s">
        <v>188</v>
      </c>
      <c r="D17" s="20" t="s">
        <v>3</v>
      </c>
    </row>
    <row r="18" spans="1:4" x14ac:dyDescent="0.2">
      <c r="A18" s="19">
        <v>42515</v>
      </c>
      <c r="B18" s="16" t="s">
        <v>88</v>
      </c>
      <c r="D18" s="20" t="s">
        <v>3</v>
      </c>
    </row>
    <row r="19" spans="1:4" x14ac:dyDescent="0.2">
      <c r="A19" s="19">
        <v>42518</v>
      </c>
      <c r="B19" s="16" t="s">
        <v>88</v>
      </c>
      <c r="D19" s="20" t="s">
        <v>2</v>
      </c>
    </row>
    <row r="20" spans="1:4" x14ac:dyDescent="0.2">
      <c r="A20" s="19">
        <v>42519</v>
      </c>
      <c r="B20" s="16" t="s">
        <v>88</v>
      </c>
      <c r="D20" s="20" t="s">
        <v>1</v>
      </c>
    </row>
    <row r="21" spans="1:4" x14ac:dyDescent="0.2">
      <c r="A21" s="19">
        <v>42526</v>
      </c>
      <c r="B21" s="16" t="s">
        <v>187</v>
      </c>
      <c r="D21" s="20" t="s">
        <v>93</v>
      </c>
    </row>
    <row r="22" spans="1:4" x14ac:dyDescent="0.2">
      <c r="A22" s="19">
        <v>42547</v>
      </c>
      <c r="B22" s="16" t="s">
        <v>189</v>
      </c>
      <c r="D22" s="20" t="s">
        <v>93</v>
      </c>
    </row>
    <row r="23" spans="1:4" x14ac:dyDescent="0.2">
      <c r="A23" s="19">
        <v>42558</v>
      </c>
      <c r="B23" s="16" t="s">
        <v>191</v>
      </c>
      <c r="D23" s="20" t="s">
        <v>1</v>
      </c>
    </row>
    <row r="24" spans="1:4" x14ac:dyDescent="0.2">
      <c r="A24" s="19">
        <v>42559</v>
      </c>
      <c r="B24" s="16" t="s">
        <v>192</v>
      </c>
      <c r="D24" s="20" t="s">
        <v>3</v>
      </c>
    </row>
    <row r="25" spans="1:4" x14ac:dyDescent="0.2">
      <c r="A25" s="19">
        <v>42560</v>
      </c>
      <c r="B25" s="16" t="s">
        <v>190</v>
      </c>
      <c r="D25" s="20" t="s">
        <v>27</v>
      </c>
    </row>
    <row r="26" spans="1:4" x14ac:dyDescent="0.2">
      <c r="A26" s="19">
        <v>42568</v>
      </c>
      <c r="B26" s="16" t="s">
        <v>193</v>
      </c>
      <c r="D26" s="20" t="s">
        <v>93</v>
      </c>
    </row>
    <row r="27" spans="1:4" x14ac:dyDescent="0.2">
      <c r="A27" s="19">
        <v>42588</v>
      </c>
      <c r="B27" s="16" t="s">
        <v>195</v>
      </c>
      <c r="D27" s="20" t="s">
        <v>27</v>
      </c>
    </row>
    <row r="28" spans="1:4" x14ac:dyDescent="0.2">
      <c r="A28" s="19">
        <v>42589</v>
      </c>
      <c r="B28" s="16" t="s">
        <v>194</v>
      </c>
      <c r="D28" s="20" t="s">
        <v>93</v>
      </c>
    </row>
    <row r="29" spans="1:4" x14ac:dyDescent="0.2">
      <c r="A29" s="19">
        <v>42595</v>
      </c>
      <c r="B29" s="16" t="s">
        <v>196</v>
      </c>
      <c r="D29" s="20" t="s">
        <v>93</v>
      </c>
    </row>
    <row r="30" spans="1:4" x14ac:dyDescent="0.2">
      <c r="A30" s="19">
        <v>42603</v>
      </c>
      <c r="B30" s="16" t="s">
        <v>197</v>
      </c>
      <c r="D30" s="20" t="s">
        <v>93</v>
      </c>
    </row>
    <row r="31" spans="1:4" x14ac:dyDescent="0.2">
      <c r="A31" s="19">
        <v>42610</v>
      </c>
      <c r="B31" s="16" t="s">
        <v>198</v>
      </c>
      <c r="D31" s="20" t="s">
        <v>3</v>
      </c>
    </row>
    <row r="32" spans="1:4" x14ac:dyDescent="0.2">
      <c r="A32" s="19">
        <v>42617</v>
      </c>
      <c r="B32" s="16" t="s">
        <v>199</v>
      </c>
      <c r="D32" s="20" t="s">
        <v>3</v>
      </c>
    </row>
    <row r="33" spans="1:5" x14ac:dyDescent="0.2">
      <c r="A33" s="19">
        <v>42623</v>
      </c>
      <c r="B33" s="16" t="s">
        <v>203</v>
      </c>
      <c r="D33" s="20" t="s">
        <v>3</v>
      </c>
    </row>
    <row r="34" spans="1:5" x14ac:dyDescent="0.2">
      <c r="A34" s="19">
        <v>42630</v>
      </c>
      <c r="B34" s="16" t="s">
        <v>212</v>
      </c>
      <c r="D34" s="20" t="s">
        <v>3</v>
      </c>
    </row>
    <row r="35" spans="1:5" x14ac:dyDescent="0.2">
      <c r="A35" s="19">
        <v>42645</v>
      </c>
      <c r="B35" s="16" t="s">
        <v>207</v>
      </c>
      <c r="D35" s="20" t="s">
        <v>129</v>
      </c>
    </row>
    <row r="36" spans="1:5" x14ac:dyDescent="0.2">
      <c r="A36" s="19">
        <v>42652</v>
      </c>
      <c r="B36" s="16" t="s">
        <v>208</v>
      </c>
      <c r="D36" s="20" t="s">
        <v>129</v>
      </c>
    </row>
    <row r="37" spans="1:5" x14ac:dyDescent="0.2">
      <c r="A37" s="19">
        <v>42659</v>
      </c>
      <c r="B37" s="16" t="s">
        <v>209</v>
      </c>
      <c r="D37" s="20" t="s">
        <v>129</v>
      </c>
    </row>
    <row r="38" spans="1:5" x14ac:dyDescent="0.2">
      <c r="A38" s="19">
        <v>42666</v>
      </c>
      <c r="B38" s="16" t="s">
        <v>210</v>
      </c>
      <c r="D38" s="20" t="s">
        <v>129</v>
      </c>
    </row>
    <row r="39" spans="1:5" x14ac:dyDescent="0.2">
      <c r="A39" s="19">
        <v>42672</v>
      </c>
      <c r="B39" s="16" t="s">
        <v>211</v>
      </c>
      <c r="D39" s="20" t="s">
        <v>3</v>
      </c>
      <c r="E39">
        <v>204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4"/>
  <sheetViews>
    <sheetView workbookViewId="0">
      <selection activeCell="B1" sqref="B1:B1048576"/>
    </sheetView>
  </sheetViews>
  <sheetFormatPr defaultRowHeight="15" x14ac:dyDescent="0.2"/>
  <cols>
    <col min="1" max="1" width="10.22265625" bestFit="1" customWidth="1"/>
    <col min="2" max="2" width="32.6875" style="17" bestFit="1" customWidth="1"/>
    <col min="6" max="6" width="14.2578125" bestFit="1" customWidth="1"/>
  </cols>
  <sheetData>
    <row r="1" spans="1:6" x14ac:dyDescent="0.2">
      <c r="A1" s="19">
        <v>42036</v>
      </c>
      <c r="B1" s="17" t="s">
        <v>99</v>
      </c>
      <c r="D1" t="s">
        <v>3</v>
      </c>
    </row>
    <row r="2" spans="1:6" x14ac:dyDescent="0.2">
      <c r="A2" s="19">
        <v>42043</v>
      </c>
      <c r="B2" s="17" t="s">
        <v>100</v>
      </c>
      <c r="D2" t="s">
        <v>27</v>
      </c>
    </row>
    <row r="3" spans="1:6" x14ac:dyDescent="0.2">
      <c r="A3" s="19">
        <v>42049</v>
      </c>
      <c r="B3" s="17" t="s">
        <v>101</v>
      </c>
      <c r="D3" t="s">
        <v>3</v>
      </c>
    </row>
    <row r="4" spans="1:6" x14ac:dyDescent="0.2">
      <c r="A4" s="19">
        <v>42056</v>
      </c>
      <c r="B4" s="17" t="s">
        <v>102</v>
      </c>
      <c r="D4" t="s">
        <v>27</v>
      </c>
    </row>
    <row r="5" spans="1:6" x14ac:dyDescent="0.2">
      <c r="A5" s="19">
        <v>42057</v>
      </c>
      <c r="B5" s="17" t="s">
        <v>102</v>
      </c>
      <c r="D5" t="s">
        <v>3</v>
      </c>
    </row>
    <row r="6" spans="1:6" x14ac:dyDescent="0.2">
      <c r="A6" s="19">
        <v>42064</v>
      </c>
      <c r="B6" s="17" t="s">
        <v>103</v>
      </c>
      <c r="D6" t="s">
        <v>70</v>
      </c>
    </row>
    <row r="7" spans="1:6" x14ac:dyDescent="0.2">
      <c r="A7" s="19">
        <v>42078</v>
      </c>
      <c r="B7" s="17" t="s">
        <v>34</v>
      </c>
      <c r="D7" t="s">
        <v>70</v>
      </c>
    </row>
    <row r="8" spans="1:6" x14ac:dyDescent="0.2">
      <c r="A8" s="19">
        <v>42085</v>
      </c>
      <c r="B8" s="17" t="s">
        <v>104</v>
      </c>
      <c r="D8" t="s">
        <v>70</v>
      </c>
    </row>
    <row r="9" spans="1:6" x14ac:dyDescent="0.2">
      <c r="A9" s="19">
        <v>42092</v>
      </c>
      <c r="B9" s="17" t="s">
        <v>35</v>
      </c>
      <c r="D9" t="s">
        <v>70</v>
      </c>
    </row>
    <row r="10" spans="1:6" x14ac:dyDescent="0.2">
      <c r="A10" s="19">
        <v>42105</v>
      </c>
      <c r="B10" s="17" t="s">
        <v>36</v>
      </c>
      <c r="D10" t="s">
        <v>70</v>
      </c>
    </row>
    <row r="11" spans="1:6" x14ac:dyDescent="0.2">
      <c r="A11" s="19">
        <v>42106</v>
      </c>
      <c r="B11" s="17" t="s">
        <v>37</v>
      </c>
      <c r="D11" t="s">
        <v>70</v>
      </c>
    </row>
    <row r="12" spans="1:6" x14ac:dyDescent="0.2">
      <c r="A12" s="19">
        <v>42112</v>
      </c>
      <c r="B12" s="17" t="s">
        <v>105</v>
      </c>
      <c r="D12" t="s">
        <v>3</v>
      </c>
    </row>
    <row r="13" spans="1:6" x14ac:dyDescent="0.2">
      <c r="A13" s="19">
        <v>42113</v>
      </c>
      <c r="B13" s="17" t="s">
        <v>29</v>
      </c>
      <c r="D13" t="s">
        <v>70</v>
      </c>
    </row>
    <row r="14" spans="1:6" x14ac:dyDescent="0.2">
      <c r="A14" s="19">
        <v>42120</v>
      </c>
      <c r="B14" s="17" t="s">
        <v>106</v>
      </c>
      <c r="D14" t="s">
        <v>3</v>
      </c>
    </row>
    <row r="15" spans="1:6" x14ac:dyDescent="0.2">
      <c r="A15" s="19">
        <v>42127</v>
      </c>
      <c r="B15" s="17" t="s">
        <v>107</v>
      </c>
      <c r="D15" t="s">
        <v>3</v>
      </c>
      <c r="F15" t="s">
        <v>108</v>
      </c>
    </row>
    <row r="16" spans="1:6" x14ac:dyDescent="0.2">
      <c r="A16" s="19">
        <v>42133</v>
      </c>
      <c r="B16" s="17" t="s">
        <v>109</v>
      </c>
      <c r="D16" t="s">
        <v>3</v>
      </c>
    </row>
    <row r="17" spans="1:4" x14ac:dyDescent="0.2">
      <c r="A17" s="19">
        <v>42134</v>
      </c>
      <c r="B17" s="17" t="s">
        <v>109</v>
      </c>
      <c r="D17" t="s">
        <v>27</v>
      </c>
    </row>
    <row r="18" spans="1:4" x14ac:dyDescent="0.2">
      <c r="A18" s="19">
        <v>42141</v>
      </c>
      <c r="B18" s="17" t="s">
        <v>110</v>
      </c>
      <c r="D18" t="s">
        <v>3</v>
      </c>
    </row>
    <row r="19" spans="1:4" x14ac:dyDescent="0.2">
      <c r="A19" s="19">
        <v>42147</v>
      </c>
      <c r="B19" s="17" t="s">
        <v>111</v>
      </c>
      <c r="D19" t="s">
        <v>3</v>
      </c>
    </row>
    <row r="20" spans="1:4" x14ac:dyDescent="0.2">
      <c r="A20" s="19">
        <v>42154</v>
      </c>
      <c r="B20" s="17" t="s">
        <v>112</v>
      </c>
      <c r="D20" t="s">
        <v>27</v>
      </c>
    </row>
    <row r="21" spans="1:4" x14ac:dyDescent="0.2">
      <c r="A21" s="19">
        <v>42155</v>
      </c>
      <c r="B21" s="17" t="s">
        <v>111</v>
      </c>
      <c r="D21" t="s">
        <v>2</v>
      </c>
    </row>
    <row r="22" spans="1:4" x14ac:dyDescent="0.2">
      <c r="A22" s="19">
        <v>42162</v>
      </c>
      <c r="B22" s="17" t="s">
        <v>113</v>
      </c>
      <c r="D22" t="s">
        <v>93</v>
      </c>
    </row>
    <row r="23" spans="1:4" x14ac:dyDescent="0.2">
      <c r="A23" s="19">
        <v>42169</v>
      </c>
      <c r="B23" s="17" t="s">
        <v>114</v>
      </c>
      <c r="D23" t="s">
        <v>93</v>
      </c>
    </row>
    <row r="24" spans="1:4" x14ac:dyDescent="0.2">
      <c r="A24" s="19">
        <v>42176</v>
      </c>
      <c r="B24" s="17" t="s">
        <v>115</v>
      </c>
      <c r="D24" t="s">
        <v>93</v>
      </c>
    </row>
    <row r="25" spans="1:4" x14ac:dyDescent="0.2">
      <c r="A25" s="19">
        <v>42183</v>
      </c>
      <c r="B25" s="17" t="s">
        <v>116</v>
      </c>
      <c r="D25" t="s">
        <v>93</v>
      </c>
    </row>
    <row r="26" spans="1:4" x14ac:dyDescent="0.2">
      <c r="A26" s="19">
        <v>42188</v>
      </c>
      <c r="B26" s="17" t="s">
        <v>117</v>
      </c>
      <c r="D26" t="s">
        <v>27</v>
      </c>
    </row>
    <row r="27" spans="1:4" x14ac:dyDescent="0.2">
      <c r="A27" s="19">
        <v>42189</v>
      </c>
      <c r="B27" s="17" t="s">
        <v>118</v>
      </c>
      <c r="D27" t="s">
        <v>3</v>
      </c>
    </row>
    <row r="28" spans="1:4" x14ac:dyDescent="0.2">
      <c r="A28" s="19">
        <v>42197</v>
      </c>
      <c r="B28" s="17" t="s">
        <v>119</v>
      </c>
      <c r="D28" t="s">
        <v>93</v>
      </c>
    </row>
    <row r="29" spans="1:4" x14ac:dyDescent="0.2">
      <c r="A29" s="19">
        <v>42203</v>
      </c>
      <c r="B29" s="17" t="s">
        <v>120</v>
      </c>
      <c r="D29" t="s">
        <v>27</v>
      </c>
    </row>
    <row r="30" spans="1:4" x14ac:dyDescent="0.2">
      <c r="A30" s="19">
        <v>42211</v>
      </c>
      <c r="B30" s="17" t="s">
        <v>121</v>
      </c>
      <c r="D30" t="s">
        <v>3</v>
      </c>
    </row>
    <row r="31" spans="1:4" x14ac:dyDescent="0.2">
      <c r="A31" s="19">
        <v>42225</v>
      </c>
      <c r="B31" s="17" t="s">
        <v>122</v>
      </c>
      <c r="D31" t="s">
        <v>93</v>
      </c>
    </row>
    <row r="32" spans="1:4" x14ac:dyDescent="0.2">
      <c r="A32" s="19">
        <v>42231</v>
      </c>
      <c r="B32" s="17" t="s">
        <v>123</v>
      </c>
      <c r="D32" t="s">
        <v>2</v>
      </c>
    </row>
    <row r="33" spans="1:6" x14ac:dyDescent="0.2">
      <c r="A33" s="19">
        <v>42232</v>
      </c>
      <c r="B33" s="17" t="s">
        <v>124</v>
      </c>
      <c r="D33" t="s">
        <v>3</v>
      </c>
    </row>
    <row r="34" spans="1:6" x14ac:dyDescent="0.2">
      <c r="A34" s="19">
        <v>42238</v>
      </c>
      <c r="B34" s="17" t="s">
        <v>125</v>
      </c>
      <c r="D34" t="s">
        <v>3</v>
      </c>
    </row>
    <row r="35" spans="1:6" x14ac:dyDescent="0.2">
      <c r="A35" s="19">
        <v>42239</v>
      </c>
      <c r="B35" s="17" t="s">
        <v>126</v>
      </c>
      <c r="D35" t="s">
        <v>93</v>
      </c>
    </row>
    <row r="36" spans="1:6" x14ac:dyDescent="0.2">
      <c r="A36" s="19">
        <v>42246</v>
      </c>
      <c r="B36" s="17" t="s">
        <v>127</v>
      </c>
      <c r="D36" t="s">
        <v>93</v>
      </c>
      <c r="F36">
        <v>130</v>
      </c>
    </row>
    <row r="37" spans="1:6" x14ac:dyDescent="0.2">
      <c r="A37" s="19">
        <v>42274</v>
      </c>
      <c r="B37" s="17" t="s">
        <v>128</v>
      </c>
      <c r="D37" t="s">
        <v>129</v>
      </c>
    </row>
    <row r="38" spans="1:6" x14ac:dyDescent="0.2">
      <c r="A38" s="18">
        <v>42281</v>
      </c>
      <c r="B38" s="17" t="s">
        <v>42</v>
      </c>
      <c r="D38" t="s">
        <v>129</v>
      </c>
    </row>
    <row r="39" spans="1:6" x14ac:dyDescent="0.2">
      <c r="A39" s="19">
        <v>42288</v>
      </c>
      <c r="B39" s="17" t="s">
        <v>130</v>
      </c>
      <c r="D39" t="s">
        <v>129</v>
      </c>
    </row>
    <row r="40" spans="1:6" x14ac:dyDescent="0.2">
      <c r="A40" s="19">
        <v>42295</v>
      </c>
      <c r="B40" s="17" t="s">
        <v>131</v>
      </c>
      <c r="D40" t="s">
        <v>129</v>
      </c>
    </row>
    <row r="41" spans="1:6" x14ac:dyDescent="0.2">
      <c r="A41" s="19">
        <v>42309</v>
      </c>
      <c r="B41" s="17" t="s">
        <v>140</v>
      </c>
      <c r="D41" t="s">
        <v>129</v>
      </c>
    </row>
    <row r="42" spans="1:6" x14ac:dyDescent="0.2">
      <c r="A42" s="19">
        <v>42315</v>
      </c>
      <c r="B42" s="17" t="s">
        <v>141</v>
      </c>
      <c r="D42" t="s">
        <v>129</v>
      </c>
    </row>
    <row r="43" spans="1:6" x14ac:dyDescent="0.2">
      <c r="A43" s="19">
        <v>42337</v>
      </c>
      <c r="B43" s="17" t="s">
        <v>142</v>
      </c>
      <c r="D43" t="s">
        <v>129</v>
      </c>
    </row>
    <row r="44" spans="1:6" x14ac:dyDescent="0.2">
      <c r="A44" s="19">
        <v>42342</v>
      </c>
      <c r="B44" s="17" t="s">
        <v>143</v>
      </c>
      <c r="D44" t="s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8"/>
  <sheetViews>
    <sheetView workbookViewId="0">
      <selection activeCell="B1" sqref="B1:B1048576"/>
    </sheetView>
  </sheetViews>
  <sheetFormatPr defaultRowHeight="15" x14ac:dyDescent="0.2"/>
  <cols>
    <col min="1" max="1" width="10.22265625" bestFit="1" customWidth="1"/>
    <col min="2" max="2" width="22.05859375" style="17" bestFit="1" customWidth="1"/>
  </cols>
  <sheetData>
    <row r="1" spans="1:4" x14ac:dyDescent="0.2">
      <c r="A1" s="19">
        <v>41663</v>
      </c>
      <c r="B1" s="17" t="s">
        <v>61</v>
      </c>
      <c r="D1" t="s">
        <v>3</v>
      </c>
    </row>
    <row r="2" spans="1:4" x14ac:dyDescent="0.2">
      <c r="A2" s="19">
        <v>41679</v>
      </c>
      <c r="B2" s="17" t="s">
        <v>78</v>
      </c>
      <c r="D2" t="s">
        <v>27</v>
      </c>
    </row>
    <row r="3" spans="1:4" x14ac:dyDescent="0.2">
      <c r="A3" s="19">
        <v>41687</v>
      </c>
      <c r="B3" s="17" t="s">
        <v>26</v>
      </c>
      <c r="D3" t="s">
        <v>70</v>
      </c>
    </row>
    <row r="4" spans="1:4" x14ac:dyDescent="0.2">
      <c r="A4" s="19">
        <v>41692</v>
      </c>
      <c r="B4" s="17" t="s">
        <v>62</v>
      </c>
      <c r="D4" t="s">
        <v>27</v>
      </c>
    </row>
    <row r="5" spans="1:4" x14ac:dyDescent="0.2">
      <c r="A5" s="19">
        <v>41693</v>
      </c>
      <c r="B5" s="17" t="s">
        <v>62</v>
      </c>
      <c r="D5" t="s">
        <v>3</v>
      </c>
    </row>
    <row r="6" spans="1:4" x14ac:dyDescent="0.2">
      <c r="A6" s="19">
        <v>41700</v>
      </c>
      <c r="B6" s="17" t="s">
        <v>28</v>
      </c>
      <c r="D6" t="s">
        <v>70</v>
      </c>
    </row>
    <row r="7" spans="1:4" x14ac:dyDescent="0.2">
      <c r="A7" s="19">
        <v>41707</v>
      </c>
      <c r="B7" s="17" t="s">
        <v>79</v>
      </c>
      <c r="D7" t="s">
        <v>70</v>
      </c>
    </row>
    <row r="8" spans="1:4" x14ac:dyDescent="0.2">
      <c r="A8" s="19">
        <v>41714</v>
      </c>
      <c r="B8" s="17" t="s">
        <v>80</v>
      </c>
      <c r="D8" t="s">
        <v>70</v>
      </c>
    </row>
    <row r="9" spans="1:4" x14ac:dyDescent="0.2">
      <c r="A9" s="19">
        <v>41721</v>
      </c>
      <c r="B9" s="17" t="s">
        <v>81</v>
      </c>
      <c r="D9" t="s">
        <v>70</v>
      </c>
    </row>
    <row r="10" spans="1:4" x14ac:dyDescent="0.2">
      <c r="A10" s="19">
        <v>41734</v>
      </c>
      <c r="B10" s="17" t="s">
        <v>63</v>
      </c>
      <c r="D10" t="s">
        <v>70</v>
      </c>
    </row>
    <row r="11" spans="1:4" x14ac:dyDescent="0.2">
      <c r="A11" s="19">
        <v>41735</v>
      </c>
      <c r="B11" s="17" t="s">
        <v>29</v>
      </c>
      <c r="D11" t="s">
        <v>3</v>
      </c>
    </row>
    <row r="12" spans="1:4" x14ac:dyDescent="0.2">
      <c r="A12" s="19">
        <v>41742</v>
      </c>
      <c r="B12" s="17" t="s">
        <v>82</v>
      </c>
      <c r="D12" t="s">
        <v>70</v>
      </c>
    </row>
    <row r="13" spans="1:4" x14ac:dyDescent="0.2">
      <c r="A13" s="19">
        <v>41755</v>
      </c>
      <c r="B13" s="17" t="s">
        <v>83</v>
      </c>
      <c r="D13" t="s">
        <v>3</v>
      </c>
    </row>
    <row r="14" spans="1:4" x14ac:dyDescent="0.2">
      <c r="A14" s="19">
        <v>41756</v>
      </c>
      <c r="B14" s="17" t="s">
        <v>84</v>
      </c>
      <c r="D14" t="s">
        <v>3</v>
      </c>
    </row>
    <row r="15" spans="1:4" x14ac:dyDescent="0.2">
      <c r="A15" s="19">
        <v>41762</v>
      </c>
      <c r="B15" s="17" t="s">
        <v>85</v>
      </c>
      <c r="D15" t="s">
        <v>27</v>
      </c>
    </row>
    <row r="16" spans="1:4" x14ac:dyDescent="0.2">
      <c r="A16" s="19" t="s">
        <v>86</v>
      </c>
      <c r="B16" s="17" t="s">
        <v>87</v>
      </c>
      <c r="D16" t="s">
        <v>3</v>
      </c>
    </row>
    <row r="17" spans="1:4" x14ac:dyDescent="0.2">
      <c r="A17" s="19">
        <v>41770</v>
      </c>
      <c r="B17" s="17" t="s">
        <v>66</v>
      </c>
      <c r="D17" t="s">
        <v>72</v>
      </c>
    </row>
    <row r="18" spans="1:4" x14ac:dyDescent="0.2">
      <c r="A18" s="19"/>
      <c r="B18" s="17" t="s">
        <v>88</v>
      </c>
      <c r="D18" t="s">
        <v>1</v>
      </c>
    </row>
    <row r="19" spans="1:4" x14ac:dyDescent="0.2">
      <c r="A19" s="19"/>
      <c r="B19" s="17" t="s">
        <v>88</v>
      </c>
      <c r="D19" t="s">
        <v>2</v>
      </c>
    </row>
    <row r="20" spans="1:4" x14ac:dyDescent="0.2">
      <c r="A20" s="19"/>
      <c r="B20" s="17" t="s">
        <v>88</v>
      </c>
      <c r="D20" t="s">
        <v>3</v>
      </c>
    </row>
    <row r="21" spans="1:4" x14ac:dyDescent="0.2">
      <c r="A21" s="19">
        <v>41783</v>
      </c>
      <c r="B21" s="17" t="s">
        <v>89</v>
      </c>
      <c r="D21" t="s">
        <v>27</v>
      </c>
    </row>
    <row r="22" spans="1:4" x14ac:dyDescent="0.2">
      <c r="A22" s="19">
        <v>41784</v>
      </c>
      <c r="B22" s="17" t="s">
        <v>90</v>
      </c>
      <c r="D22" t="s">
        <v>3</v>
      </c>
    </row>
    <row r="23" spans="1:4" x14ac:dyDescent="0.2">
      <c r="A23" s="19">
        <v>41798</v>
      </c>
      <c r="B23" s="17" t="s">
        <v>67</v>
      </c>
      <c r="D23" t="s">
        <v>72</v>
      </c>
    </row>
    <row r="24" spans="1:4" x14ac:dyDescent="0.2">
      <c r="A24" s="19">
        <v>41819</v>
      </c>
      <c r="B24" s="17" t="s">
        <v>91</v>
      </c>
      <c r="D24" t="s">
        <v>72</v>
      </c>
    </row>
    <row r="25" spans="1:4" x14ac:dyDescent="0.2">
      <c r="A25" s="19">
        <v>41824</v>
      </c>
      <c r="B25" s="17" t="s">
        <v>92</v>
      </c>
      <c r="D25" t="s">
        <v>27</v>
      </c>
    </row>
    <row r="26" spans="1:4" x14ac:dyDescent="0.2">
      <c r="A26" s="19">
        <v>41825</v>
      </c>
      <c r="B26" s="17" t="s">
        <v>92</v>
      </c>
      <c r="D26" t="s">
        <v>3</v>
      </c>
    </row>
    <row r="27" spans="1:4" x14ac:dyDescent="0.2">
      <c r="A27" s="19">
        <v>41826</v>
      </c>
      <c r="B27" s="17" t="s">
        <v>92</v>
      </c>
      <c r="D27" t="s">
        <v>1</v>
      </c>
    </row>
    <row r="28" spans="1:4" x14ac:dyDescent="0.2">
      <c r="A28" s="19">
        <v>41833</v>
      </c>
      <c r="B28" s="17" t="s">
        <v>71</v>
      </c>
      <c r="D28" t="s">
        <v>93</v>
      </c>
    </row>
    <row r="29" spans="1:4" x14ac:dyDescent="0.2">
      <c r="A29" s="19">
        <v>41854</v>
      </c>
      <c r="B29" s="17" t="s">
        <v>73</v>
      </c>
      <c r="D29" t="s">
        <v>93</v>
      </c>
    </row>
    <row r="30" spans="1:4" x14ac:dyDescent="0.2">
      <c r="A30" s="19">
        <v>41867</v>
      </c>
      <c r="B30" s="17" t="s">
        <v>94</v>
      </c>
      <c r="D30" t="s">
        <v>2</v>
      </c>
    </row>
    <row r="31" spans="1:4" x14ac:dyDescent="0.2">
      <c r="A31" s="19">
        <v>41868</v>
      </c>
      <c r="B31" s="17" t="s">
        <v>95</v>
      </c>
      <c r="D31" t="s">
        <v>3</v>
      </c>
    </row>
    <row r="32" spans="1:4" x14ac:dyDescent="0.2">
      <c r="A32" s="19">
        <v>41875</v>
      </c>
      <c r="B32" s="17" t="s">
        <v>75</v>
      </c>
      <c r="D32" t="s">
        <v>3</v>
      </c>
    </row>
    <row r="33" spans="1:4" x14ac:dyDescent="0.2">
      <c r="A33" s="19">
        <v>41910</v>
      </c>
      <c r="B33" s="17" t="s">
        <v>96</v>
      </c>
      <c r="D33" t="s">
        <v>3</v>
      </c>
    </row>
    <row r="34" spans="1:4" x14ac:dyDescent="0.2">
      <c r="A34" s="19">
        <v>41924</v>
      </c>
      <c r="B34" s="17" t="s">
        <v>57</v>
      </c>
      <c r="D34" t="s">
        <v>3</v>
      </c>
    </row>
    <row r="35" spans="1:4" x14ac:dyDescent="0.2">
      <c r="A35" s="19">
        <v>41931</v>
      </c>
      <c r="B35" s="17" t="s">
        <v>56</v>
      </c>
      <c r="D35" t="s">
        <v>3</v>
      </c>
    </row>
    <row r="36" spans="1:4" x14ac:dyDescent="0.2">
      <c r="A36" s="19">
        <v>41945</v>
      </c>
      <c r="B36" s="17" t="s">
        <v>58</v>
      </c>
      <c r="D36" t="s">
        <v>3</v>
      </c>
    </row>
    <row r="37" spans="1:4" x14ac:dyDescent="0.2">
      <c r="A37" s="19">
        <v>41951</v>
      </c>
      <c r="B37" s="17" t="s">
        <v>97</v>
      </c>
      <c r="D37" t="s">
        <v>70</v>
      </c>
    </row>
    <row r="38" spans="1:4" x14ac:dyDescent="0.2">
      <c r="A38" s="19">
        <v>41973</v>
      </c>
      <c r="B38" s="17" t="s">
        <v>98</v>
      </c>
      <c r="D38" t="s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0"/>
  <sheetViews>
    <sheetView workbookViewId="0">
      <selection activeCell="B1" sqref="B1:B1048576"/>
    </sheetView>
  </sheetViews>
  <sheetFormatPr defaultRowHeight="15" x14ac:dyDescent="0.2"/>
  <cols>
    <col min="1" max="1" width="10.22265625" bestFit="1" customWidth="1"/>
    <col min="2" max="2" width="18.5625" style="17" bestFit="1" customWidth="1"/>
  </cols>
  <sheetData>
    <row r="1" spans="1:4" x14ac:dyDescent="0.2">
      <c r="A1" s="19">
        <v>41299</v>
      </c>
      <c r="B1" s="17" t="s">
        <v>61</v>
      </c>
      <c r="D1" t="s">
        <v>3</v>
      </c>
    </row>
    <row r="2" spans="1:4" x14ac:dyDescent="0.2">
      <c r="A2" s="19">
        <v>41329</v>
      </c>
      <c r="B2" s="17" t="s">
        <v>62</v>
      </c>
      <c r="D2" t="s">
        <v>3</v>
      </c>
    </row>
    <row r="3" spans="1:4" x14ac:dyDescent="0.2">
      <c r="A3" s="19">
        <v>41343</v>
      </c>
      <c r="B3" s="17" t="s">
        <v>63</v>
      </c>
      <c r="D3" t="s">
        <v>3</v>
      </c>
    </row>
    <row r="4" spans="1:4" x14ac:dyDescent="0.2">
      <c r="A4" s="19">
        <v>41357</v>
      </c>
      <c r="B4" s="17" t="s">
        <v>64</v>
      </c>
      <c r="D4" t="s">
        <v>3</v>
      </c>
    </row>
    <row r="5" spans="1:4" x14ac:dyDescent="0.2">
      <c r="A5" s="19">
        <v>41377</v>
      </c>
      <c r="B5" s="17" t="s">
        <v>65</v>
      </c>
      <c r="D5" t="s">
        <v>3</v>
      </c>
    </row>
    <row r="6" spans="1:4" x14ac:dyDescent="0.2">
      <c r="A6" s="19">
        <v>41406</v>
      </c>
      <c r="B6" s="17" t="s">
        <v>66</v>
      </c>
      <c r="D6" t="s">
        <v>3</v>
      </c>
    </row>
    <row r="7" spans="1:4" x14ac:dyDescent="0.2">
      <c r="A7" s="19">
        <v>41413</v>
      </c>
      <c r="B7" s="17" t="s">
        <v>67</v>
      </c>
      <c r="D7" t="s">
        <v>3</v>
      </c>
    </row>
    <row r="8" spans="1:4" x14ac:dyDescent="0.2">
      <c r="A8" s="19">
        <v>41419</v>
      </c>
      <c r="B8" s="17" t="s">
        <v>68</v>
      </c>
      <c r="D8" t="s">
        <v>27</v>
      </c>
    </row>
    <row r="9" spans="1:4" x14ac:dyDescent="0.2">
      <c r="A9" s="19">
        <v>41420</v>
      </c>
      <c r="B9" s="17" t="s">
        <v>68</v>
      </c>
      <c r="D9" t="s">
        <v>3</v>
      </c>
    </row>
    <row r="10" spans="1:4" x14ac:dyDescent="0.2">
      <c r="A10" s="19">
        <v>41441</v>
      </c>
      <c r="B10" s="17" t="s">
        <v>69</v>
      </c>
      <c r="D10" t="s">
        <v>70</v>
      </c>
    </row>
    <row r="11" spans="1:4" x14ac:dyDescent="0.2">
      <c r="A11" s="19">
        <v>41469</v>
      </c>
      <c r="B11" s="17" t="s">
        <v>71</v>
      </c>
      <c r="D11" t="s">
        <v>72</v>
      </c>
    </row>
    <row r="12" spans="1:4" x14ac:dyDescent="0.2">
      <c r="A12" s="19">
        <v>41490</v>
      </c>
      <c r="B12" s="17" t="s">
        <v>73</v>
      </c>
      <c r="D12" t="s">
        <v>3</v>
      </c>
    </row>
    <row r="13" spans="1:4" x14ac:dyDescent="0.2">
      <c r="A13" s="19">
        <v>41497</v>
      </c>
      <c r="B13" s="17" t="s">
        <v>74</v>
      </c>
      <c r="D13" t="s">
        <v>3</v>
      </c>
    </row>
    <row r="14" spans="1:4" x14ac:dyDescent="0.2">
      <c r="A14" s="19">
        <v>41518</v>
      </c>
      <c r="B14" s="17" t="s">
        <v>75</v>
      </c>
      <c r="D14" t="s">
        <v>3</v>
      </c>
    </row>
    <row r="15" spans="1:4" x14ac:dyDescent="0.2">
      <c r="A15" s="19">
        <v>41560</v>
      </c>
      <c r="B15" s="17" t="s">
        <v>57</v>
      </c>
      <c r="D15" t="s">
        <v>3</v>
      </c>
    </row>
    <row r="16" spans="1:4" x14ac:dyDescent="0.2">
      <c r="A16" s="19">
        <v>41567</v>
      </c>
      <c r="B16" s="17" t="s">
        <v>56</v>
      </c>
      <c r="D16" t="s">
        <v>3</v>
      </c>
    </row>
    <row r="17" spans="1:4" x14ac:dyDescent="0.2">
      <c r="A17" s="19">
        <v>41581</v>
      </c>
      <c r="B17" s="17" t="s">
        <v>58</v>
      </c>
      <c r="D17" t="s">
        <v>3</v>
      </c>
    </row>
    <row r="18" spans="1:4" x14ac:dyDescent="0.2">
      <c r="A18" s="19">
        <v>41594</v>
      </c>
      <c r="B18" s="17" t="s">
        <v>76</v>
      </c>
      <c r="D18" t="s">
        <v>3</v>
      </c>
    </row>
    <row r="19" spans="1:4" x14ac:dyDescent="0.2">
      <c r="A19" s="19">
        <v>41609</v>
      </c>
      <c r="B19" s="17" t="s">
        <v>77</v>
      </c>
      <c r="D19" t="s">
        <v>3</v>
      </c>
    </row>
    <row r="20" spans="1:4" x14ac:dyDescent="0.2">
      <c r="A20" s="19">
        <v>41614</v>
      </c>
      <c r="B20" s="17" t="s">
        <v>60</v>
      </c>
      <c r="D20" t="s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25" workbookViewId="0">
      <selection activeCell="L11" sqref="L11"/>
    </sheetView>
  </sheetViews>
  <sheetFormatPr defaultRowHeight="15" x14ac:dyDescent="0.2"/>
  <sheetData>
    <row r="1" spans="1:10" ht="15.75" thickBot="1" x14ac:dyDescent="0.25">
      <c r="A1" s="1"/>
      <c r="B1" s="127"/>
      <c r="C1" s="127"/>
      <c r="D1" s="125" t="s">
        <v>287</v>
      </c>
      <c r="E1" s="126"/>
      <c r="F1" s="1"/>
      <c r="G1" s="127"/>
      <c r="H1" s="127"/>
      <c r="I1" s="125" t="s">
        <v>288</v>
      </c>
      <c r="J1" s="128">
        <v>1995</v>
      </c>
    </row>
    <row r="2" spans="1:10" x14ac:dyDescent="0.2">
      <c r="A2" s="244"/>
      <c r="B2" s="245"/>
      <c r="C2" s="245"/>
      <c r="D2" s="129" t="s">
        <v>289</v>
      </c>
      <c r="E2" s="130" t="s">
        <v>290</v>
      </c>
      <c r="F2" s="244"/>
      <c r="G2" s="245"/>
      <c r="H2" s="245"/>
      <c r="I2" s="246" t="s">
        <v>291</v>
      </c>
      <c r="J2" s="247"/>
    </row>
    <row r="3" spans="1:10" x14ac:dyDescent="0.2">
      <c r="A3" s="244"/>
      <c r="B3" s="245"/>
      <c r="C3" s="245"/>
      <c r="D3" s="4" t="s">
        <v>292</v>
      </c>
      <c r="E3" s="7" t="s">
        <v>293</v>
      </c>
      <c r="F3" s="244"/>
      <c r="G3" s="245"/>
      <c r="H3" s="245"/>
      <c r="I3" s="4"/>
      <c r="J3" s="7"/>
    </row>
    <row r="4" spans="1:10" x14ac:dyDescent="0.2">
      <c r="A4" s="244"/>
      <c r="B4" s="245"/>
      <c r="C4" s="245"/>
      <c r="D4" s="4" t="s">
        <v>294</v>
      </c>
      <c r="E4" s="131" t="s">
        <v>295</v>
      </c>
      <c r="F4" s="244"/>
      <c r="G4" s="245"/>
      <c r="H4" s="245"/>
      <c r="I4" s="4" t="s">
        <v>296</v>
      </c>
      <c r="J4" s="131" t="s">
        <v>297</v>
      </c>
    </row>
    <row r="5" spans="1:10" ht="15.75" thickBot="1" x14ac:dyDescent="0.25">
      <c r="A5" s="244"/>
      <c r="B5" s="245"/>
      <c r="C5" s="245"/>
      <c r="D5" s="132" t="s">
        <v>298</v>
      </c>
      <c r="E5" s="133" t="s">
        <v>27</v>
      </c>
      <c r="F5" s="244"/>
      <c r="G5" s="245"/>
      <c r="H5" s="245"/>
      <c r="I5" s="230" t="s">
        <v>299</v>
      </c>
      <c r="J5" s="229" t="s">
        <v>300</v>
      </c>
    </row>
    <row r="6" spans="1:10" ht="15.75" thickBot="1" x14ac:dyDescent="0.25">
      <c r="A6" s="12"/>
      <c r="B6" s="134"/>
      <c r="C6" s="134"/>
      <c r="D6" s="135"/>
      <c r="E6" s="136"/>
      <c r="F6" s="12"/>
      <c r="G6" s="134"/>
      <c r="H6" s="134"/>
      <c r="I6" s="135"/>
      <c r="J6" s="136"/>
    </row>
    <row r="7" spans="1:10" ht="15.75" thickBot="1" x14ac:dyDescent="0.25">
      <c r="A7" s="1"/>
      <c r="B7" s="127"/>
      <c r="C7" s="127"/>
      <c r="D7" s="125" t="s">
        <v>301</v>
      </c>
      <c r="E7" s="126"/>
      <c r="F7" s="1"/>
      <c r="G7" s="127"/>
      <c r="H7" s="127"/>
      <c r="I7" s="125" t="s">
        <v>301</v>
      </c>
      <c r="J7" s="136">
        <v>2009</v>
      </c>
    </row>
    <row r="8" spans="1:10" x14ac:dyDescent="0.2">
      <c r="A8" s="244"/>
      <c r="B8" s="245"/>
      <c r="C8" s="245"/>
      <c r="D8" s="129" t="s">
        <v>289</v>
      </c>
      <c r="E8" s="130" t="s">
        <v>302</v>
      </c>
      <c r="F8" s="244"/>
      <c r="G8" s="245"/>
      <c r="H8" s="245"/>
      <c r="I8" s="246"/>
      <c r="J8" s="247"/>
    </row>
    <row r="9" spans="1:10" x14ac:dyDescent="0.2">
      <c r="A9" s="244"/>
      <c r="B9" s="245"/>
      <c r="C9" s="245"/>
      <c r="D9" s="4" t="s">
        <v>292</v>
      </c>
      <c r="E9" s="7" t="s">
        <v>303</v>
      </c>
      <c r="F9" s="244"/>
      <c r="G9" s="245"/>
      <c r="H9" s="245"/>
      <c r="I9" s="4"/>
      <c r="J9" s="7"/>
    </row>
    <row r="10" spans="1:10" x14ac:dyDescent="0.2">
      <c r="A10" s="244"/>
      <c r="B10" s="245"/>
      <c r="C10" s="245"/>
      <c r="D10" s="4" t="s">
        <v>294</v>
      </c>
      <c r="E10" s="131" t="s">
        <v>303</v>
      </c>
      <c r="F10" s="244"/>
      <c r="G10" s="245"/>
      <c r="H10" s="245"/>
      <c r="I10" s="4" t="s">
        <v>296</v>
      </c>
      <c r="J10" s="131" t="s">
        <v>305</v>
      </c>
    </row>
    <row r="11" spans="1:10" ht="15.75" thickBot="1" x14ac:dyDescent="0.25">
      <c r="A11" s="244"/>
      <c r="B11" s="245"/>
      <c r="C11" s="245"/>
      <c r="D11" s="132" t="s">
        <v>298</v>
      </c>
      <c r="E11" s="133" t="s">
        <v>302</v>
      </c>
      <c r="F11" s="244"/>
      <c r="G11" s="245"/>
      <c r="H11" s="245"/>
      <c r="I11" s="231" t="s">
        <v>299</v>
      </c>
      <c r="J11" s="229" t="s">
        <v>307</v>
      </c>
    </row>
    <row r="12" spans="1:10" ht="15.75" thickBot="1" x14ac:dyDescent="0.25">
      <c r="A12" s="12"/>
      <c r="B12" s="134"/>
      <c r="C12" s="134"/>
      <c r="D12" s="135"/>
      <c r="E12" s="136"/>
      <c r="F12" s="12"/>
      <c r="G12" s="134"/>
      <c r="H12" s="134"/>
      <c r="I12" s="135"/>
      <c r="J12" s="136"/>
    </row>
    <row r="13" spans="1:10" ht="15.75" thickBot="1" x14ac:dyDescent="0.25">
      <c r="A13" s="1"/>
      <c r="B13" s="127"/>
      <c r="C13" s="127"/>
      <c r="D13" s="125" t="s">
        <v>308</v>
      </c>
      <c r="E13" s="126"/>
      <c r="F13" s="1"/>
      <c r="G13" s="127"/>
      <c r="H13" s="127"/>
      <c r="I13" s="125" t="s">
        <v>308</v>
      </c>
      <c r="J13" s="136">
        <v>1962</v>
      </c>
    </row>
    <row r="14" spans="1:10" x14ac:dyDescent="0.2">
      <c r="A14" s="244"/>
      <c r="B14" s="245"/>
      <c r="C14" s="245"/>
      <c r="D14" s="129" t="s">
        <v>289</v>
      </c>
      <c r="E14" s="130" t="s">
        <v>302</v>
      </c>
      <c r="F14" s="244"/>
      <c r="G14" s="245"/>
      <c r="H14" s="245"/>
      <c r="I14" s="246"/>
      <c r="J14" s="247"/>
    </row>
    <row r="15" spans="1:10" x14ac:dyDescent="0.2">
      <c r="A15" s="244"/>
      <c r="B15" s="245"/>
      <c r="C15" s="245"/>
      <c r="D15" s="4" t="s">
        <v>292</v>
      </c>
      <c r="E15" s="7" t="s">
        <v>303</v>
      </c>
      <c r="F15" s="244"/>
      <c r="G15" s="245"/>
      <c r="H15" s="245"/>
      <c r="I15" s="4"/>
      <c r="J15" s="7"/>
    </row>
    <row r="16" spans="1:10" x14ac:dyDescent="0.2">
      <c r="A16" s="244"/>
      <c r="B16" s="245"/>
      <c r="C16" s="245"/>
      <c r="D16" s="4" t="s">
        <v>294</v>
      </c>
      <c r="E16" s="131" t="s">
        <v>302</v>
      </c>
      <c r="F16" s="244"/>
      <c r="G16" s="245"/>
      <c r="H16" s="245"/>
      <c r="I16" s="4" t="s">
        <v>304</v>
      </c>
      <c r="J16" s="131"/>
    </row>
    <row r="17" spans="1:10" ht="15.75" thickBot="1" x14ac:dyDescent="0.25">
      <c r="A17" s="244"/>
      <c r="B17" s="245"/>
      <c r="C17" s="245"/>
      <c r="D17" s="132" t="s">
        <v>298</v>
      </c>
      <c r="E17" s="133" t="s">
        <v>303</v>
      </c>
      <c r="F17" s="244"/>
      <c r="G17" s="245"/>
      <c r="H17" s="245"/>
      <c r="I17" s="132" t="s">
        <v>306</v>
      </c>
      <c r="J17" s="133"/>
    </row>
    <row r="18" spans="1:10" ht="15.75" thickBot="1" x14ac:dyDescent="0.25">
      <c r="A18" s="12"/>
      <c r="B18" s="134"/>
      <c r="C18" s="134"/>
      <c r="D18" s="135"/>
      <c r="E18" s="136"/>
      <c r="F18" s="12"/>
      <c r="G18" s="134"/>
      <c r="H18" s="134"/>
      <c r="I18" s="135"/>
      <c r="J18" s="136"/>
    </row>
    <row r="19" spans="1:10" ht="15.75" thickBot="1" x14ac:dyDescent="0.25">
      <c r="A19" s="1"/>
      <c r="B19" s="127"/>
      <c r="C19" s="127"/>
      <c r="D19" s="125">
        <v>150</v>
      </c>
      <c r="E19" s="126"/>
      <c r="F19" s="1"/>
      <c r="G19" s="127"/>
      <c r="H19" s="127"/>
      <c r="I19" s="125">
        <v>150</v>
      </c>
      <c r="J19" s="136">
        <v>1976</v>
      </c>
    </row>
    <row r="20" spans="1:10" x14ac:dyDescent="0.2">
      <c r="A20" s="244"/>
      <c r="B20" s="245"/>
      <c r="C20" s="245"/>
      <c r="D20" s="129" t="s">
        <v>289</v>
      </c>
      <c r="E20" s="130" t="s">
        <v>302</v>
      </c>
      <c r="F20" s="244"/>
      <c r="G20" s="245"/>
      <c r="H20" s="245"/>
      <c r="I20" s="246" t="s">
        <v>309</v>
      </c>
      <c r="J20" s="247"/>
    </row>
    <row r="21" spans="1:10" x14ac:dyDescent="0.2">
      <c r="A21" s="244"/>
      <c r="B21" s="245"/>
      <c r="C21" s="245"/>
      <c r="D21" s="4" t="s">
        <v>292</v>
      </c>
      <c r="E21" s="7" t="s">
        <v>303</v>
      </c>
      <c r="F21" s="244"/>
      <c r="G21" s="245"/>
      <c r="H21" s="245"/>
      <c r="I21" s="248"/>
      <c r="J21" s="249"/>
    </row>
    <row r="22" spans="1:10" x14ac:dyDescent="0.2">
      <c r="A22" s="244"/>
      <c r="B22" s="245"/>
      <c r="C22" s="245"/>
      <c r="D22" s="4" t="s">
        <v>294</v>
      </c>
      <c r="E22" s="7" t="s">
        <v>302</v>
      </c>
      <c r="F22" s="244"/>
      <c r="G22" s="245"/>
      <c r="H22" s="245"/>
      <c r="I22" s="248"/>
      <c r="J22" s="249"/>
    </row>
    <row r="23" spans="1:10" ht="15.75" thickBot="1" x14ac:dyDescent="0.25">
      <c r="A23" s="244"/>
      <c r="B23" s="245"/>
      <c r="C23" s="245"/>
      <c r="D23" s="132" t="s">
        <v>298</v>
      </c>
      <c r="E23" s="133" t="s">
        <v>303</v>
      </c>
      <c r="F23" s="244"/>
      <c r="G23" s="245"/>
      <c r="H23" s="245"/>
      <c r="I23" s="250"/>
      <c r="J23" s="251"/>
    </row>
    <row r="24" spans="1:10" ht="15.75" thickBot="1" x14ac:dyDescent="0.25">
      <c r="A24" s="12"/>
      <c r="B24" s="134"/>
      <c r="C24" s="134"/>
      <c r="D24" s="135"/>
      <c r="E24" s="136"/>
      <c r="F24" s="12"/>
      <c r="G24" s="134"/>
      <c r="H24" s="134"/>
      <c r="I24" s="135"/>
      <c r="J24" s="136"/>
    </row>
    <row r="25" spans="1:10" ht="15.75" thickBot="1" x14ac:dyDescent="0.25">
      <c r="A25" s="1"/>
      <c r="B25" s="127"/>
      <c r="C25" s="127"/>
      <c r="D25" s="125" t="s">
        <v>310</v>
      </c>
      <c r="E25" s="126"/>
      <c r="F25" s="1"/>
      <c r="G25" s="127"/>
      <c r="H25" s="127"/>
      <c r="I25" s="125" t="s">
        <v>310</v>
      </c>
      <c r="J25" s="136">
        <v>2013</v>
      </c>
    </row>
    <row r="26" spans="1:10" x14ac:dyDescent="0.2">
      <c r="A26" s="244"/>
      <c r="B26" s="245"/>
      <c r="C26" s="245"/>
      <c r="D26" s="129" t="s">
        <v>289</v>
      </c>
      <c r="E26" s="130" t="s">
        <v>290</v>
      </c>
      <c r="F26" s="244"/>
      <c r="G26" s="245"/>
      <c r="H26" s="245"/>
      <c r="I26" s="246"/>
      <c r="J26" s="247"/>
    </row>
    <row r="27" spans="1:10" x14ac:dyDescent="0.2">
      <c r="A27" s="244"/>
      <c r="B27" s="245"/>
      <c r="C27" s="245"/>
      <c r="D27" s="4" t="s">
        <v>292</v>
      </c>
      <c r="E27" s="7" t="s">
        <v>293</v>
      </c>
      <c r="F27" s="244"/>
      <c r="G27" s="245"/>
      <c r="H27" s="245"/>
      <c r="I27" s="248"/>
      <c r="J27" s="249"/>
    </row>
    <row r="28" spans="1:10" x14ac:dyDescent="0.2">
      <c r="A28" s="244"/>
      <c r="B28" s="245"/>
      <c r="C28" s="245"/>
      <c r="D28" s="4" t="s">
        <v>294</v>
      </c>
      <c r="E28" s="131" t="s">
        <v>295</v>
      </c>
      <c r="F28" s="244"/>
      <c r="G28" s="245"/>
      <c r="H28" s="245"/>
      <c r="I28" s="248"/>
      <c r="J28" s="249"/>
    </row>
    <row r="29" spans="1:10" ht="15.75" thickBot="1" x14ac:dyDescent="0.25">
      <c r="A29" s="244"/>
      <c r="B29" s="245"/>
      <c r="C29" s="245"/>
      <c r="D29" s="132" t="s">
        <v>298</v>
      </c>
      <c r="E29" s="133" t="s">
        <v>27</v>
      </c>
      <c r="F29" s="244"/>
      <c r="G29" s="245"/>
      <c r="H29" s="245"/>
      <c r="I29" s="250"/>
      <c r="J29" s="251"/>
    </row>
    <row r="30" spans="1:10" ht="15.75" thickBot="1" x14ac:dyDescent="0.25">
      <c r="A30" s="12"/>
      <c r="B30" s="134"/>
      <c r="C30" s="134"/>
      <c r="D30" s="135"/>
      <c r="E30" s="136"/>
      <c r="F30" s="12"/>
      <c r="G30" s="134"/>
      <c r="H30" s="134"/>
      <c r="I30" s="135"/>
      <c r="J30" s="136"/>
    </row>
    <row r="31" spans="1:10" ht="15.75" thickBot="1" x14ac:dyDescent="0.25">
      <c r="A31" s="1"/>
      <c r="B31" s="127"/>
      <c r="C31" s="127"/>
      <c r="D31" s="170"/>
      <c r="E31" s="171"/>
      <c r="F31" s="1"/>
      <c r="G31" s="127"/>
      <c r="H31" s="127"/>
      <c r="I31" s="170"/>
      <c r="J31" s="136"/>
    </row>
    <row r="32" spans="1:10" ht="15.75" thickBot="1" x14ac:dyDescent="0.25">
      <c r="A32" s="244"/>
      <c r="B32" s="245"/>
      <c r="C32" s="245"/>
      <c r="D32" s="129" t="s">
        <v>289</v>
      </c>
      <c r="E32" s="130" t="s">
        <v>302</v>
      </c>
      <c r="F32" s="244"/>
      <c r="G32" s="245"/>
      <c r="H32" s="245"/>
      <c r="I32" s="246" t="s">
        <v>491</v>
      </c>
      <c r="J32" s="247"/>
    </row>
    <row r="33" spans="1:10" x14ac:dyDescent="0.2">
      <c r="A33" s="244"/>
      <c r="B33" s="245"/>
      <c r="C33" s="245"/>
      <c r="D33" s="4" t="s">
        <v>292</v>
      </c>
      <c r="E33" s="7" t="s">
        <v>303</v>
      </c>
      <c r="F33" s="244"/>
      <c r="G33" s="245"/>
      <c r="H33" s="245"/>
      <c r="I33" s="246"/>
      <c r="J33" s="247"/>
    </row>
    <row r="34" spans="1:10" x14ac:dyDescent="0.2">
      <c r="A34" s="244"/>
      <c r="B34" s="245"/>
      <c r="C34" s="245"/>
      <c r="D34" s="4" t="s">
        <v>294</v>
      </c>
      <c r="E34" s="7" t="s">
        <v>303</v>
      </c>
      <c r="F34" s="244"/>
      <c r="G34" s="245"/>
      <c r="H34" s="245"/>
      <c r="I34" s="4" t="s">
        <v>548</v>
      </c>
      <c r="J34" s="228" t="s">
        <v>299</v>
      </c>
    </row>
    <row r="35" spans="1:10" ht="15.75" thickBot="1" x14ac:dyDescent="0.25">
      <c r="A35" s="244"/>
      <c r="B35" s="245"/>
      <c r="C35" s="245"/>
      <c r="D35" s="132" t="s">
        <v>298</v>
      </c>
      <c r="E35" s="133" t="s">
        <v>302</v>
      </c>
      <c r="F35" s="244"/>
      <c r="G35" s="245"/>
      <c r="H35" s="245"/>
      <c r="I35" s="4">
        <v>20</v>
      </c>
      <c r="J35" s="228">
        <v>20</v>
      </c>
    </row>
    <row r="36" spans="1:10" ht="15.75" thickBot="1" x14ac:dyDescent="0.25">
      <c r="A36" s="12"/>
      <c r="B36" s="134"/>
      <c r="C36" s="134"/>
      <c r="D36" s="135"/>
      <c r="E36" s="136"/>
      <c r="F36" s="12"/>
      <c r="G36" s="134"/>
      <c r="H36" s="134"/>
      <c r="I36" s="132" t="s">
        <v>303</v>
      </c>
      <c r="J36" s="229" t="s">
        <v>302</v>
      </c>
    </row>
    <row r="37" spans="1:10" ht="15.75" thickBot="1" x14ac:dyDescent="0.25">
      <c r="A37" s="1"/>
      <c r="B37" s="127"/>
      <c r="C37" s="127"/>
      <c r="D37" s="224"/>
      <c r="E37" s="225"/>
      <c r="F37" s="1"/>
      <c r="G37" s="127"/>
      <c r="H37" s="127"/>
      <c r="I37" s="224"/>
      <c r="J37" s="136"/>
    </row>
    <row r="38" spans="1:10" ht="15.75" thickBot="1" x14ac:dyDescent="0.25">
      <c r="A38" s="244"/>
      <c r="B38" s="245"/>
      <c r="C38" s="245"/>
      <c r="D38" s="129" t="s">
        <v>289</v>
      </c>
      <c r="E38" s="130" t="s">
        <v>302</v>
      </c>
      <c r="F38" s="244"/>
      <c r="G38" s="245"/>
      <c r="H38" s="245"/>
      <c r="I38" s="246" t="s">
        <v>491</v>
      </c>
      <c r="J38" s="247"/>
    </row>
    <row r="39" spans="1:10" ht="15.75" thickBot="1" x14ac:dyDescent="0.25">
      <c r="A39" s="244"/>
      <c r="B39" s="245"/>
      <c r="C39" s="245"/>
      <c r="D39" s="4" t="s">
        <v>292</v>
      </c>
      <c r="E39" s="7" t="s">
        <v>303</v>
      </c>
      <c r="F39" s="244"/>
      <c r="G39" s="245"/>
      <c r="H39" s="245"/>
      <c r="I39" s="246"/>
      <c r="J39" s="247"/>
    </row>
    <row r="40" spans="1:10" x14ac:dyDescent="0.2">
      <c r="A40" s="244"/>
      <c r="B40" s="245"/>
      <c r="C40" s="245"/>
      <c r="D40" s="4" t="s">
        <v>294</v>
      </c>
      <c r="E40" s="130" t="s">
        <v>302</v>
      </c>
      <c r="F40" s="244"/>
      <c r="G40" s="245"/>
      <c r="H40" s="245"/>
      <c r="I40" s="4" t="s">
        <v>548</v>
      </c>
      <c r="J40" s="228" t="s">
        <v>549</v>
      </c>
    </row>
    <row r="41" spans="1:10" ht="15.75" thickBot="1" x14ac:dyDescent="0.25">
      <c r="A41" s="244"/>
      <c r="B41" s="245"/>
      <c r="C41" s="245"/>
      <c r="D41" s="132" t="s">
        <v>298</v>
      </c>
      <c r="E41" s="7" t="s">
        <v>303</v>
      </c>
      <c r="F41" s="244"/>
      <c r="G41" s="245"/>
      <c r="H41" s="245"/>
      <c r="I41" s="4">
        <v>15</v>
      </c>
      <c r="J41" s="228">
        <v>15</v>
      </c>
    </row>
    <row r="42" spans="1:10" ht="15.75" thickBot="1" x14ac:dyDescent="0.25">
      <c r="A42" s="12"/>
      <c r="B42" s="134"/>
      <c r="C42" s="134"/>
      <c r="D42" s="135"/>
      <c r="E42" s="136"/>
      <c r="F42" s="12"/>
      <c r="G42" s="134"/>
      <c r="H42" s="134"/>
      <c r="I42" s="132" t="s">
        <v>303</v>
      </c>
      <c r="J42" s="229" t="s">
        <v>302</v>
      </c>
    </row>
  </sheetData>
  <mergeCells count="29">
    <mergeCell ref="F38:H41"/>
    <mergeCell ref="I38:J38"/>
    <mergeCell ref="I39:J39"/>
    <mergeCell ref="A38:C41"/>
    <mergeCell ref="A32:C35"/>
    <mergeCell ref="F32:H35"/>
    <mergeCell ref="I32:J32"/>
    <mergeCell ref="I33:J33"/>
    <mergeCell ref="A2:C5"/>
    <mergeCell ref="F2:H5"/>
    <mergeCell ref="I2:J2"/>
    <mergeCell ref="A8:C11"/>
    <mergeCell ref="F8:H11"/>
    <mergeCell ref="I8:J8"/>
    <mergeCell ref="A14:C17"/>
    <mergeCell ref="F14:H17"/>
    <mergeCell ref="I14:J14"/>
    <mergeCell ref="A20:C23"/>
    <mergeCell ref="F20:H23"/>
    <mergeCell ref="I20:J20"/>
    <mergeCell ref="I21:J21"/>
    <mergeCell ref="I22:J22"/>
    <mergeCell ref="I23:J23"/>
    <mergeCell ref="A26:C29"/>
    <mergeCell ref="F26:H29"/>
    <mergeCell ref="I26:J26"/>
    <mergeCell ref="I27:J27"/>
    <mergeCell ref="I28:J28"/>
    <mergeCell ref="I29:J2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"/>
  <sheetViews>
    <sheetView workbookViewId="0">
      <selection activeCell="E5" sqref="E5"/>
    </sheetView>
  </sheetViews>
  <sheetFormatPr defaultRowHeight="15" x14ac:dyDescent="0.2"/>
  <cols>
    <col min="1" max="1" width="10.22265625" bestFit="1" customWidth="1"/>
    <col min="2" max="2" width="18.4296875" style="17" bestFit="1" customWidth="1"/>
  </cols>
  <sheetData>
    <row r="1" spans="1:4" x14ac:dyDescent="0.2">
      <c r="A1" s="19">
        <v>41175</v>
      </c>
      <c r="B1" s="17" t="s">
        <v>55</v>
      </c>
      <c r="D1" t="s">
        <v>3</v>
      </c>
    </row>
    <row r="2" spans="1:4" x14ac:dyDescent="0.2">
      <c r="A2" s="19">
        <v>41196</v>
      </c>
      <c r="B2" s="17" t="s">
        <v>56</v>
      </c>
      <c r="D2" t="s">
        <v>3</v>
      </c>
    </row>
    <row r="3" spans="1:4" x14ac:dyDescent="0.2">
      <c r="A3" s="19">
        <v>41203</v>
      </c>
      <c r="B3" s="17" t="s">
        <v>57</v>
      </c>
      <c r="D3" t="s">
        <v>3</v>
      </c>
    </row>
    <row r="4" spans="1:4" x14ac:dyDescent="0.2">
      <c r="A4" s="19">
        <v>41224</v>
      </c>
      <c r="B4" s="17" t="s">
        <v>58</v>
      </c>
      <c r="D4" t="s">
        <v>3</v>
      </c>
    </row>
    <row r="5" spans="1:4" x14ac:dyDescent="0.2">
      <c r="A5" s="19">
        <v>41237</v>
      </c>
      <c r="B5" s="17" t="s">
        <v>59</v>
      </c>
      <c r="D5" t="s">
        <v>3</v>
      </c>
    </row>
    <row r="6" spans="1:4" x14ac:dyDescent="0.2">
      <c r="A6" s="19">
        <v>41257</v>
      </c>
      <c r="B6" s="17" t="s">
        <v>60</v>
      </c>
      <c r="D6" t="s"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topLeftCell="A15" workbookViewId="0">
      <selection activeCell="C29" sqref="C29"/>
    </sheetView>
  </sheetViews>
  <sheetFormatPr defaultRowHeight="15" x14ac:dyDescent="0.2"/>
  <cols>
    <col min="1" max="1" width="9.14453125" style="144"/>
    <col min="2" max="3" width="13.85546875" style="16" bestFit="1" customWidth="1"/>
    <col min="4" max="4" width="11.8359375" style="16" bestFit="1" customWidth="1"/>
    <col min="5" max="5" width="12.64453125" style="16" bestFit="1" customWidth="1"/>
    <col min="6" max="6" width="13.5859375" style="16" bestFit="1" customWidth="1"/>
    <col min="7" max="8" width="13.44921875" style="16" bestFit="1" customWidth="1"/>
    <col min="9" max="11" width="11.1640625" style="16" customWidth="1"/>
    <col min="12" max="14" width="9.14453125" style="16"/>
  </cols>
  <sheetData>
    <row r="1" spans="1:14" ht="19.5" thickBot="1" x14ac:dyDescent="0.25">
      <c r="A1" s="145" t="s">
        <v>386</v>
      </c>
      <c r="B1" s="269" t="s">
        <v>387</v>
      </c>
      <c r="C1" s="269"/>
      <c r="D1" s="269"/>
      <c r="E1" s="269"/>
      <c r="F1" s="269"/>
      <c r="G1" s="269"/>
      <c r="H1" s="269"/>
      <c r="I1" s="269"/>
      <c r="J1" s="269"/>
      <c r="K1" s="270"/>
      <c r="L1" s="146" t="s">
        <v>337</v>
      </c>
      <c r="M1" s="146" t="s">
        <v>2</v>
      </c>
      <c r="N1" s="146" t="s">
        <v>3</v>
      </c>
    </row>
    <row r="2" spans="1:14" ht="51.75" customHeight="1" x14ac:dyDescent="0.2">
      <c r="A2" s="147">
        <v>1</v>
      </c>
      <c r="B2" s="139"/>
      <c r="C2" s="139"/>
      <c r="D2" s="137"/>
      <c r="E2" s="137"/>
      <c r="F2" s="137"/>
      <c r="G2" s="137"/>
      <c r="H2" s="137"/>
      <c r="I2" s="137"/>
      <c r="J2" s="137"/>
      <c r="K2" s="137"/>
      <c r="L2" s="260">
        <v>70</v>
      </c>
      <c r="M2" s="260">
        <v>80</v>
      </c>
      <c r="N2" s="258">
        <v>90</v>
      </c>
    </row>
    <row r="3" spans="1:14" ht="15.75" thickBot="1" x14ac:dyDescent="0.25">
      <c r="A3" s="148"/>
      <c r="B3" s="140" t="s">
        <v>338</v>
      </c>
      <c r="C3" s="140" t="s">
        <v>339</v>
      </c>
      <c r="D3" s="138"/>
      <c r="E3" s="138"/>
      <c r="F3" s="138"/>
      <c r="G3" s="138"/>
      <c r="H3" s="138"/>
      <c r="I3" s="138"/>
      <c r="J3" s="138"/>
      <c r="K3" s="138"/>
      <c r="L3" s="261"/>
      <c r="M3" s="261"/>
      <c r="N3" s="259"/>
    </row>
    <row r="4" spans="1:14" ht="55.5" customHeight="1" x14ac:dyDescent="0.2">
      <c r="A4" s="147">
        <v>2</v>
      </c>
      <c r="B4" s="139"/>
      <c r="C4" s="139"/>
      <c r="D4" s="137"/>
      <c r="E4" s="137"/>
      <c r="F4" s="137"/>
      <c r="G4" s="137"/>
      <c r="H4" s="137"/>
      <c r="I4" s="137"/>
      <c r="J4" s="137"/>
      <c r="K4" s="137"/>
      <c r="L4" s="260">
        <v>60</v>
      </c>
      <c r="M4" s="260">
        <v>65</v>
      </c>
      <c r="N4" s="258">
        <v>75</v>
      </c>
    </row>
    <row r="5" spans="1:14" ht="15.75" thickBot="1" x14ac:dyDescent="0.25">
      <c r="A5" s="148"/>
      <c r="B5" s="140" t="s">
        <v>340</v>
      </c>
      <c r="C5" s="140" t="s">
        <v>341</v>
      </c>
      <c r="D5" s="138"/>
      <c r="E5" s="138"/>
      <c r="F5" s="138"/>
      <c r="G5" s="138"/>
      <c r="H5" s="138"/>
      <c r="I5" s="138"/>
      <c r="J5" s="138"/>
      <c r="K5" s="138"/>
      <c r="L5" s="261"/>
      <c r="M5" s="261"/>
      <c r="N5" s="259"/>
    </row>
    <row r="6" spans="1:14" ht="44.25" customHeight="1" x14ac:dyDescent="0.2">
      <c r="A6" s="147">
        <v>3</v>
      </c>
      <c r="B6" s="139"/>
      <c r="C6" s="139"/>
      <c r="D6" s="137"/>
      <c r="E6" s="137"/>
      <c r="F6" s="137"/>
      <c r="G6" s="137"/>
      <c r="H6" s="137"/>
      <c r="I6" s="137"/>
      <c r="J6" s="137"/>
      <c r="K6" s="137"/>
      <c r="L6" s="260">
        <v>50</v>
      </c>
      <c r="M6" s="260">
        <v>55</v>
      </c>
      <c r="N6" s="258">
        <v>65</v>
      </c>
    </row>
    <row r="7" spans="1:14" ht="15.75" thickBot="1" x14ac:dyDescent="0.25">
      <c r="A7" s="148"/>
      <c r="B7" s="140" t="s">
        <v>342</v>
      </c>
      <c r="C7" s="140" t="s">
        <v>343</v>
      </c>
      <c r="D7" s="138"/>
      <c r="E7" s="138"/>
      <c r="F7" s="138"/>
      <c r="G7" s="138"/>
      <c r="H7" s="138"/>
      <c r="I7" s="138"/>
      <c r="J7" s="138"/>
      <c r="K7" s="138"/>
      <c r="L7" s="261"/>
      <c r="M7" s="261"/>
      <c r="N7" s="259"/>
    </row>
    <row r="8" spans="1:14" ht="45.75" customHeight="1" x14ac:dyDescent="0.2">
      <c r="A8" s="147">
        <v>4</v>
      </c>
      <c r="B8" s="139"/>
      <c r="C8" s="139"/>
      <c r="D8" s="139"/>
      <c r="E8" s="139"/>
      <c r="F8" s="137"/>
      <c r="G8" s="137"/>
      <c r="H8" s="137"/>
      <c r="I8" s="137"/>
      <c r="J8" s="137"/>
      <c r="K8" s="137"/>
      <c r="L8" s="260">
        <v>45</v>
      </c>
      <c r="M8" s="260">
        <v>50</v>
      </c>
      <c r="N8" s="258">
        <v>55</v>
      </c>
    </row>
    <row r="9" spans="1:14" ht="15.75" thickBot="1" x14ac:dyDescent="0.25">
      <c r="A9" s="148"/>
      <c r="B9" s="140" t="s">
        <v>344</v>
      </c>
      <c r="C9" s="140" t="s">
        <v>345</v>
      </c>
      <c r="D9" s="140" t="s">
        <v>388</v>
      </c>
      <c r="E9" s="142" t="s">
        <v>350</v>
      </c>
      <c r="F9" s="143"/>
      <c r="G9" s="143"/>
      <c r="H9" s="143"/>
      <c r="I9" s="143"/>
      <c r="J9" s="143"/>
      <c r="K9" s="143"/>
      <c r="L9" s="261"/>
      <c r="M9" s="261"/>
      <c r="N9" s="259"/>
    </row>
    <row r="10" spans="1:14" ht="51" customHeight="1" x14ac:dyDescent="0.2">
      <c r="A10" s="147">
        <v>5</v>
      </c>
      <c r="B10" s="139"/>
      <c r="C10" s="139"/>
      <c r="D10" s="139"/>
      <c r="E10" s="139"/>
      <c r="F10" s="137"/>
      <c r="G10" s="137"/>
      <c r="H10" s="137"/>
      <c r="I10" s="137"/>
      <c r="J10" s="137"/>
      <c r="K10" s="137"/>
      <c r="L10" s="260">
        <v>40</v>
      </c>
      <c r="M10" s="260">
        <v>45</v>
      </c>
      <c r="N10" s="258">
        <v>50</v>
      </c>
    </row>
    <row r="11" spans="1:14" ht="15.75" thickBot="1" x14ac:dyDescent="0.25">
      <c r="A11" s="148"/>
      <c r="B11" s="140" t="s">
        <v>346</v>
      </c>
      <c r="C11" s="140" t="s">
        <v>347</v>
      </c>
      <c r="D11" s="140" t="s">
        <v>348</v>
      </c>
      <c r="E11" s="140" t="s">
        <v>349</v>
      </c>
      <c r="F11" s="138"/>
      <c r="G11" s="138"/>
      <c r="H11" s="138"/>
      <c r="I11" s="138"/>
      <c r="J11" s="138"/>
      <c r="K11" s="138"/>
      <c r="L11" s="261"/>
      <c r="M11" s="261"/>
      <c r="N11" s="259"/>
    </row>
    <row r="12" spans="1:14" ht="45" customHeight="1" x14ac:dyDescent="0.2">
      <c r="A12" s="147">
        <v>6</v>
      </c>
      <c r="B12" s="139"/>
      <c r="C12" s="139"/>
      <c r="D12" s="139"/>
      <c r="E12" s="139"/>
      <c r="F12" s="139"/>
      <c r="G12" s="139"/>
      <c r="H12" s="254"/>
      <c r="I12" s="255"/>
      <c r="J12" s="137"/>
      <c r="K12" s="137"/>
      <c r="L12" s="260">
        <v>35</v>
      </c>
      <c r="M12" s="260">
        <v>40</v>
      </c>
      <c r="N12" s="258">
        <v>45</v>
      </c>
    </row>
    <row r="13" spans="1:14" ht="15.75" thickBot="1" x14ac:dyDescent="0.25">
      <c r="A13" s="148"/>
      <c r="B13" s="140" t="s">
        <v>351</v>
      </c>
      <c r="C13" s="140" t="s">
        <v>348</v>
      </c>
      <c r="D13" s="140" t="s">
        <v>352</v>
      </c>
      <c r="E13" s="140" t="s">
        <v>353</v>
      </c>
      <c r="F13" s="140" t="s">
        <v>388</v>
      </c>
      <c r="G13" s="140" t="s">
        <v>389</v>
      </c>
      <c r="H13" s="252" t="s">
        <v>352</v>
      </c>
      <c r="I13" s="253"/>
      <c r="J13" s="138"/>
      <c r="K13" s="138"/>
      <c r="L13" s="261"/>
      <c r="M13" s="261"/>
      <c r="N13" s="259"/>
    </row>
    <row r="14" spans="1:14" ht="49.5" customHeight="1" x14ac:dyDescent="0.2">
      <c r="A14" s="149">
        <v>7</v>
      </c>
      <c r="B14" s="141"/>
      <c r="C14" s="141"/>
      <c r="D14" s="141"/>
      <c r="E14" s="123"/>
      <c r="F14" s="123"/>
      <c r="G14" s="123"/>
      <c r="H14" s="123"/>
      <c r="I14" s="123"/>
      <c r="J14" s="123"/>
      <c r="K14" s="123"/>
      <c r="L14" s="262">
        <v>30</v>
      </c>
      <c r="M14" s="262">
        <v>35</v>
      </c>
      <c r="N14" s="263">
        <v>40</v>
      </c>
    </row>
    <row r="15" spans="1:14" ht="15.75" thickBot="1" x14ac:dyDescent="0.25">
      <c r="A15" s="148"/>
      <c r="B15" s="140" t="s">
        <v>354</v>
      </c>
      <c r="C15" s="140" t="s">
        <v>356</v>
      </c>
      <c r="D15" s="140" t="s">
        <v>355</v>
      </c>
      <c r="E15" s="138"/>
      <c r="F15" s="138"/>
      <c r="G15" s="138"/>
      <c r="H15" s="138"/>
      <c r="I15" s="138"/>
      <c r="J15" s="138"/>
      <c r="K15" s="138"/>
      <c r="L15" s="261"/>
      <c r="M15" s="261"/>
      <c r="N15" s="259"/>
    </row>
    <row r="16" spans="1:14" ht="49.5" customHeight="1" x14ac:dyDescent="0.2">
      <c r="A16" s="147">
        <v>8</v>
      </c>
      <c r="B16" s="139"/>
      <c r="C16" s="139"/>
      <c r="D16" s="139"/>
      <c r="E16" s="139"/>
      <c r="F16" s="139"/>
      <c r="G16" s="139"/>
      <c r="H16" s="139"/>
      <c r="I16" s="139"/>
      <c r="J16" s="254"/>
      <c r="K16" s="255"/>
      <c r="L16" s="260">
        <v>27</v>
      </c>
      <c r="M16" s="260">
        <v>32</v>
      </c>
      <c r="N16" s="258">
        <v>36</v>
      </c>
    </row>
    <row r="17" spans="1:14" ht="15.75" thickBot="1" x14ac:dyDescent="0.25">
      <c r="A17" s="149"/>
      <c r="B17" s="124" t="s">
        <v>390</v>
      </c>
      <c r="C17" s="124" t="s">
        <v>358</v>
      </c>
      <c r="D17" s="124" t="s">
        <v>356</v>
      </c>
      <c r="E17" s="124" t="s">
        <v>355</v>
      </c>
      <c r="F17" s="124" t="s">
        <v>359</v>
      </c>
      <c r="G17" s="124" t="s">
        <v>391</v>
      </c>
      <c r="H17" s="124" t="s">
        <v>360</v>
      </c>
      <c r="I17" s="124" t="s">
        <v>361</v>
      </c>
      <c r="J17" s="267" t="s">
        <v>357</v>
      </c>
      <c r="K17" s="268"/>
      <c r="L17" s="262"/>
      <c r="M17" s="262"/>
      <c r="N17" s="263"/>
    </row>
    <row r="18" spans="1:14" ht="48.75" customHeight="1" x14ac:dyDescent="0.2">
      <c r="A18" s="150">
        <v>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2"/>
      <c r="L18" s="256">
        <v>24</v>
      </c>
      <c r="M18" s="256">
        <v>27</v>
      </c>
      <c r="N18" s="264">
        <v>30</v>
      </c>
    </row>
    <row r="19" spans="1:14" ht="15.75" thickBot="1" x14ac:dyDescent="0.25">
      <c r="A19" s="156"/>
      <c r="B19" s="124" t="s">
        <v>362</v>
      </c>
      <c r="C19" s="124" t="s">
        <v>363</v>
      </c>
      <c r="D19" s="124" t="s">
        <v>358</v>
      </c>
      <c r="E19" s="124" t="s">
        <v>364</v>
      </c>
      <c r="F19" s="124" t="s">
        <v>365</v>
      </c>
      <c r="G19" s="124" t="s">
        <v>366</v>
      </c>
      <c r="H19" s="124" t="s">
        <v>369</v>
      </c>
      <c r="I19" s="124" t="s">
        <v>367</v>
      </c>
      <c r="J19" s="124" t="s">
        <v>368</v>
      </c>
      <c r="K19" s="123"/>
      <c r="L19" s="262"/>
      <c r="M19" s="262"/>
      <c r="N19" s="266"/>
    </row>
    <row r="20" spans="1:14" ht="45.75" customHeight="1" x14ac:dyDescent="0.2">
      <c r="A20" s="150">
        <v>10</v>
      </c>
      <c r="B20" s="151"/>
      <c r="C20" s="151"/>
      <c r="D20" s="151"/>
      <c r="E20" s="151"/>
      <c r="F20" s="151"/>
      <c r="G20" s="151"/>
      <c r="H20" s="152"/>
      <c r="I20" s="152"/>
      <c r="J20" s="152"/>
      <c r="K20" s="152"/>
      <c r="L20" s="256">
        <v>20</v>
      </c>
      <c r="M20" s="256">
        <v>22</v>
      </c>
      <c r="N20" s="264">
        <v>25</v>
      </c>
    </row>
    <row r="21" spans="1:14" ht="15.75" thickBot="1" x14ac:dyDescent="0.25">
      <c r="A21" s="153"/>
      <c r="B21" s="154" t="s">
        <v>392</v>
      </c>
      <c r="C21" s="154" t="s">
        <v>369</v>
      </c>
      <c r="D21" s="154" t="s">
        <v>370</v>
      </c>
      <c r="E21" s="154" t="s">
        <v>371</v>
      </c>
      <c r="F21" s="154" t="s">
        <v>372</v>
      </c>
      <c r="G21" s="154" t="s">
        <v>373</v>
      </c>
      <c r="H21" s="155"/>
      <c r="I21" s="155"/>
      <c r="J21" s="155"/>
      <c r="K21" s="155"/>
      <c r="L21" s="257"/>
      <c r="M21" s="257"/>
      <c r="N21" s="265"/>
    </row>
    <row r="22" spans="1:14" ht="52.5" customHeight="1" x14ac:dyDescent="0.2">
      <c r="A22" s="149">
        <v>11</v>
      </c>
      <c r="B22" s="141"/>
      <c r="C22" s="141"/>
      <c r="D22" s="141"/>
      <c r="E22" s="141"/>
      <c r="F22" s="141"/>
      <c r="G22" s="141"/>
      <c r="H22" s="141"/>
      <c r="I22" s="141"/>
      <c r="J22" s="123"/>
      <c r="K22" s="123"/>
      <c r="L22" s="262">
        <v>16</v>
      </c>
      <c r="M22" s="262">
        <v>18</v>
      </c>
      <c r="N22" s="263">
        <v>20</v>
      </c>
    </row>
    <row r="23" spans="1:14" ht="15.75" thickBot="1" x14ac:dyDescent="0.25">
      <c r="A23" s="148"/>
      <c r="B23" s="140" t="s">
        <v>393</v>
      </c>
      <c r="C23" s="140" t="s">
        <v>375</v>
      </c>
      <c r="D23" s="140" t="s">
        <v>394</v>
      </c>
      <c r="E23" s="140" t="s">
        <v>376</v>
      </c>
      <c r="F23" s="140" t="s">
        <v>377</v>
      </c>
      <c r="G23" s="140" t="s">
        <v>372</v>
      </c>
      <c r="H23" s="140" t="s">
        <v>373</v>
      </c>
      <c r="I23" s="140" t="s">
        <v>374</v>
      </c>
      <c r="J23" s="138"/>
      <c r="K23" s="138"/>
      <c r="L23" s="261"/>
      <c r="M23" s="261"/>
      <c r="N23" s="259"/>
    </row>
    <row r="24" spans="1:14" ht="54.75" customHeight="1" x14ac:dyDescent="0.2">
      <c r="A24" s="147">
        <v>12</v>
      </c>
      <c r="B24" s="139"/>
      <c r="C24" s="139"/>
      <c r="D24" s="139"/>
      <c r="E24" s="139"/>
      <c r="F24" s="139"/>
      <c r="G24" s="139"/>
      <c r="H24" s="139"/>
      <c r="I24" s="137"/>
      <c r="J24" s="137"/>
      <c r="K24" s="137"/>
      <c r="L24" s="260">
        <v>14</v>
      </c>
      <c r="M24" s="260">
        <v>16</v>
      </c>
      <c r="N24" s="258">
        <v>18</v>
      </c>
    </row>
    <row r="25" spans="1:14" ht="15.75" thickBot="1" x14ac:dyDescent="0.25">
      <c r="A25" s="148"/>
      <c r="B25" s="140" t="s">
        <v>375</v>
      </c>
      <c r="C25" s="140" t="s">
        <v>395</v>
      </c>
      <c r="D25" s="140" t="s">
        <v>378</v>
      </c>
      <c r="E25" s="140" t="s">
        <v>379</v>
      </c>
      <c r="F25" s="140" t="s">
        <v>380</v>
      </c>
      <c r="G25" s="140" t="s">
        <v>374</v>
      </c>
      <c r="H25" s="140" t="s">
        <v>381</v>
      </c>
      <c r="I25" s="138"/>
      <c r="J25" s="138"/>
      <c r="K25" s="138"/>
      <c r="L25" s="261"/>
      <c r="M25" s="261"/>
      <c r="N25" s="259"/>
    </row>
    <row r="26" spans="1:14" ht="56.25" customHeight="1" x14ac:dyDescent="0.2">
      <c r="A26" s="147">
        <v>13</v>
      </c>
      <c r="B26" s="139"/>
      <c r="C26" s="139"/>
      <c r="D26" s="139"/>
      <c r="E26" s="139"/>
      <c r="F26" s="254"/>
      <c r="G26" s="255"/>
      <c r="H26" s="137"/>
      <c r="I26" s="137"/>
      <c r="J26" s="137"/>
      <c r="K26" s="137"/>
      <c r="L26" s="260">
        <v>12</v>
      </c>
      <c r="M26" s="260">
        <v>14</v>
      </c>
      <c r="N26" s="258">
        <v>16</v>
      </c>
    </row>
    <row r="27" spans="1:14" ht="15.75" thickBot="1" x14ac:dyDescent="0.25">
      <c r="A27" s="148"/>
      <c r="B27" s="140" t="s">
        <v>396</v>
      </c>
      <c r="C27" s="140" t="s">
        <v>382</v>
      </c>
      <c r="D27" s="140" t="s">
        <v>383</v>
      </c>
      <c r="E27" s="140" t="s">
        <v>384</v>
      </c>
      <c r="F27" s="252" t="s">
        <v>385</v>
      </c>
      <c r="G27" s="253"/>
      <c r="H27" s="138"/>
      <c r="I27" s="138"/>
      <c r="J27" s="138"/>
      <c r="K27" s="138"/>
      <c r="L27" s="261"/>
      <c r="M27" s="261"/>
      <c r="N27" s="259"/>
    </row>
  </sheetData>
  <mergeCells count="46">
    <mergeCell ref="B1:K1"/>
    <mergeCell ref="L2:L3"/>
    <mergeCell ref="M2:M3"/>
    <mergeCell ref="N2:N3"/>
    <mergeCell ref="L4:L5"/>
    <mergeCell ref="M4:M5"/>
    <mergeCell ref="N4:N5"/>
    <mergeCell ref="L6:L7"/>
    <mergeCell ref="M6:M7"/>
    <mergeCell ref="N6:N7"/>
    <mergeCell ref="L8:L9"/>
    <mergeCell ref="M8:M9"/>
    <mergeCell ref="N8:N9"/>
    <mergeCell ref="H12:I12"/>
    <mergeCell ref="H13:I13"/>
    <mergeCell ref="L10:L11"/>
    <mergeCell ref="M10:M11"/>
    <mergeCell ref="N10:N11"/>
    <mergeCell ref="N12:N13"/>
    <mergeCell ref="M12:M13"/>
    <mergeCell ref="L12:L13"/>
    <mergeCell ref="N18:N19"/>
    <mergeCell ref="M18:M19"/>
    <mergeCell ref="L18:L19"/>
    <mergeCell ref="J16:K16"/>
    <mergeCell ref="J17:K17"/>
    <mergeCell ref="N14:N15"/>
    <mergeCell ref="M14:M15"/>
    <mergeCell ref="L14:L15"/>
    <mergeCell ref="L16:L17"/>
    <mergeCell ref="M16:M17"/>
    <mergeCell ref="N16:N17"/>
    <mergeCell ref="F27:G27"/>
    <mergeCell ref="F26:G26"/>
    <mergeCell ref="L20:L21"/>
    <mergeCell ref="N24:N25"/>
    <mergeCell ref="M24:M25"/>
    <mergeCell ref="L24:L25"/>
    <mergeCell ref="L22:L23"/>
    <mergeCell ref="M22:M23"/>
    <mergeCell ref="N22:N23"/>
    <mergeCell ref="N20:N21"/>
    <mergeCell ref="M20:M21"/>
    <mergeCell ref="L26:L27"/>
    <mergeCell ref="M26:M27"/>
    <mergeCell ref="N26:N2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1"/>
  <sheetViews>
    <sheetView topLeftCell="B1" workbookViewId="0">
      <pane ySplit="1" topLeftCell="B121" activePane="bottomLeft" state="frozen"/>
      <selection activeCell="B1" sqref="B1"/>
      <selection pane="bottomLeft" activeCell="G139" sqref="G139"/>
    </sheetView>
  </sheetViews>
  <sheetFormatPr defaultRowHeight="15" x14ac:dyDescent="0.2"/>
  <cols>
    <col min="1" max="1" width="15.19921875" style="16" customWidth="1"/>
    <col min="2" max="2" width="34.70703125" style="17" bestFit="1" customWidth="1"/>
    <col min="3" max="3" width="9.28125" style="17" bestFit="1" customWidth="1"/>
    <col min="4" max="4" width="6.3203125" style="17" bestFit="1" customWidth="1"/>
    <col min="5" max="5" width="9.14453125" style="17"/>
    <col min="6" max="6" width="9.14453125" style="16"/>
    <col min="7" max="7" width="10.625" style="17" bestFit="1" customWidth="1"/>
    <col min="11" max="11" width="19.7734375" customWidth="1"/>
  </cols>
  <sheetData>
    <row r="1" spans="1:8" ht="18.75" thickBot="1" x14ac:dyDescent="0.3">
      <c r="A1" s="14" t="s">
        <v>14</v>
      </c>
      <c r="B1" s="15" t="s">
        <v>16</v>
      </c>
      <c r="C1" s="15" t="s">
        <v>17</v>
      </c>
      <c r="D1" s="15" t="s">
        <v>18</v>
      </c>
      <c r="E1" s="15" t="s">
        <v>19</v>
      </c>
      <c r="F1" s="15" t="s">
        <v>20</v>
      </c>
      <c r="G1" s="15" t="s">
        <v>21</v>
      </c>
      <c r="H1" s="15"/>
    </row>
    <row r="2" spans="1:8" ht="15.75" thickTop="1" x14ac:dyDescent="0.2"/>
    <row r="3" spans="1:8" x14ac:dyDescent="0.2">
      <c r="A3" s="73">
        <v>41343</v>
      </c>
      <c r="B3" s="74" t="s">
        <v>22</v>
      </c>
      <c r="C3" s="74" t="s">
        <v>23</v>
      </c>
      <c r="D3" s="74" t="s">
        <v>3</v>
      </c>
      <c r="E3" s="74" t="s">
        <v>24</v>
      </c>
      <c r="F3" s="75">
        <v>40</v>
      </c>
      <c r="G3" s="74">
        <v>8</v>
      </c>
    </row>
    <row r="4" spans="1:8" x14ac:dyDescent="0.2">
      <c r="A4" s="73">
        <v>41560</v>
      </c>
      <c r="B4" s="74" t="s">
        <v>25</v>
      </c>
      <c r="C4" s="74" t="s">
        <v>23</v>
      </c>
      <c r="D4" s="74" t="s">
        <v>3</v>
      </c>
      <c r="E4" s="74" t="s">
        <v>24</v>
      </c>
      <c r="F4" s="75">
        <v>43</v>
      </c>
      <c r="G4" s="74">
        <v>8</v>
      </c>
    </row>
    <row r="5" spans="1:8" x14ac:dyDescent="0.2">
      <c r="A5" s="71">
        <v>41686</v>
      </c>
      <c r="B5" s="27" t="s">
        <v>26</v>
      </c>
      <c r="C5" s="27" t="s">
        <v>23</v>
      </c>
      <c r="D5" s="27" t="s">
        <v>27</v>
      </c>
      <c r="E5" s="27" t="s">
        <v>24</v>
      </c>
      <c r="F5" s="72">
        <v>41</v>
      </c>
      <c r="G5" s="27">
        <v>8</v>
      </c>
    </row>
    <row r="6" spans="1:8" x14ac:dyDescent="0.2">
      <c r="A6" s="71">
        <v>41700</v>
      </c>
      <c r="B6" s="27" t="s">
        <v>28</v>
      </c>
      <c r="C6" s="27" t="s">
        <v>23</v>
      </c>
      <c r="D6" s="27" t="s">
        <v>3</v>
      </c>
      <c r="E6" s="27" t="s">
        <v>24</v>
      </c>
      <c r="F6" s="72">
        <v>40</v>
      </c>
      <c r="G6" s="27">
        <v>8</v>
      </c>
    </row>
    <row r="7" spans="1:8" x14ac:dyDescent="0.2">
      <c r="A7" s="71">
        <v>41735</v>
      </c>
      <c r="B7" s="27" t="s">
        <v>29</v>
      </c>
      <c r="C7" s="27" t="s">
        <v>23</v>
      </c>
      <c r="D7" s="27" t="s">
        <v>3</v>
      </c>
      <c r="E7" s="27" t="s">
        <v>24</v>
      </c>
      <c r="F7" s="72">
        <v>43</v>
      </c>
      <c r="G7" s="27">
        <v>8</v>
      </c>
    </row>
    <row r="8" spans="1:8" x14ac:dyDescent="0.2">
      <c r="A8" s="71">
        <v>41931</v>
      </c>
      <c r="B8" s="27" t="s">
        <v>30</v>
      </c>
      <c r="C8" s="27" t="s">
        <v>23</v>
      </c>
      <c r="D8" s="27" t="s">
        <v>3</v>
      </c>
      <c r="E8" s="27" t="s">
        <v>24</v>
      </c>
      <c r="F8" s="72">
        <v>43</v>
      </c>
      <c r="G8" s="27">
        <v>8</v>
      </c>
    </row>
    <row r="9" spans="1:8" x14ac:dyDescent="0.2">
      <c r="A9" s="71">
        <v>41945</v>
      </c>
      <c r="B9" s="27" t="s">
        <v>31</v>
      </c>
      <c r="C9" s="27" t="s">
        <v>23</v>
      </c>
      <c r="D9" s="27" t="s">
        <v>3</v>
      </c>
      <c r="E9" s="27" t="s">
        <v>24</v>
      </c>
      <c r="F9" s="72">
        <v>43</v>
      </c>
      <c r="G9" s="27">
        <v>8</v>
      </c>
    </row>
    <row r="10" spans="1:8" x14ac:dyDescent="0.2">
      <c r="A10" s="71">
        <v>41951</v>
      </c>
      <c r="B10" s="27" t="s">
        <v>32</v>
      </c>
      <c r="C10" s="27" t="s">
        <v>23</v>
      </c>
      <c r="D10" s="27" t="s">
        <v>3</v>
      </c>
      <c r="E10" s="27" t="s">
        <v>24</v>
      </c>
      <c r="F10" s="72">
        <v>44</v>
      </c>
      <c r="G10" s="27">
        <v>8</v>
      </c>
    </row>
    <row r="11" spans="1:8" x14ac:dyDescent="0.2">
      <c r="A11" s="71">
        <v>41973</v>
      </c>
      <c r="B11" s="27" t="s">
        <v>33</v>
      </c>
      <c r="C11" s="27" t="s">
        <v>23</v>
      </c>
      <c r="D11" s="27" t="s">
        <v>3</v>
      </c>
      <c r="E11" s="27" t="s">
        <v>24</v>
      </c>
      <c r="F11" s="72">
        <v>44</v>
      </c>
      <c r="G11" s="27">
        <v>8</v>
      </c>
    </row>
    <row r="12" spans="1:8" x14ac:dyDescent="0.2">
      <c r="A12" s="69">
        <v>42078</v>
      </c>
      <c r="B12" s="34" t="s">
        <v>34</v>
      </c>
      <c r="C12" s="34" t="s">
        <v>23</v>
      </c>
      <c r="D12" s="34" t="s">
        <v>3</v>
      </c>
      <c r="E12" s="34" t="s">
        <v>24</v>
      </c>
      <c r="F12" s="70">
        <v>41</v>
      </c>
      <c r="G12" s="34">
        <v>8</v>
      </c>
    </row>
    <row r="13" spans="1:8" x14ac:dyDescent="0.2">
      <c r="A13" s="69">
        <v>42092</v>
      </c>
      <c r="B13" s="34" t="s">
        <v>35</v>
      </c>
      <c r="C13" s="34" t="s">
        <v>23</v>
      </c>
      <c r="D13" s="34" t="s">
        <v>3</v>
      </c>
      <c r="E13" s="34" t="s">
        <v>24</v>
      </c>
      <c r="F13" s="70">
        <v>44</v>
      </c>
      <c r="G13" s="34">
        <v>8</v>
      </c>
    </row>
    <row r="14" spans="1:8" x14ac:dyDescent="0.2">
      <c r="A14" s="69">
        <v>42105</v>
      </c>
      <c r="B14" s="34" t="s">
        <v>36</v>
      </c>
      <c r="C14" s="34" t="s">
        <v>23</v>
      </c>
      <c r="D14" s="34" t="s">
        <v>3</v>
      </c>
      <c r="E14" s="34" t="s">
        <v>24</v>
      </c>
      <c r="F14" s="70">
        <v>43</v>
      </c>
      <c r="G14" s="34">
        <v>8</v>
      </c>
    </row>
    <row r="15" spans="1:8" x14ac:dyDescent="0.2">
      <c r="A15" s="69">
        <v>42106</v>
      </c>
      <c r="B15" s="34" t="s">
        <v>37</v>
      </c>
      <c r="C15" s="34" t="s">
        <v>23</v>
      </c>
      <c r="D15" s="34" t="s">
        <v>3</v>
      </c>
      <c r="E15" s="34" t="s">
        <v>24</v>
      </c>
      <c r="F15" s="70">
        <v>43</v>
      </c>
      <c r="G15" s="34">
        <v>8</v>
      </c>
    </row>
    <row r="16" spans="1:8" x14ac:dyDescent="0.2">
      <c r="A16" s="69">
        <v>42113</v>
      </c>
      <c r="B16" s="34" t="s">
        <v>29</v>
      </c>
      <c r="C16" s="34" t="s">
        <v>23</v>
      </c>
      <c r="D16" s="34" t="s">
        <v>3</v>
      </c>
      <c r="E16" s="34" t="s">
        <v>24</v>
      </c>
      <c r="F16" s="70">
        <v>39</v>
      </c>
      <c r="G16" s="34">
        <v>8</v>
      </c>
    </row>
    <row r="17" spans="1:7" x14ac:dyDescent="0.2">
      <c r="A17" s="69">
        <v>42127</v>
      </c>
      <c r="B17" s="34" t="s">
        <v>38</v>
      </c>
      <c r="C17" s="34" t="s">
        <v>23</v>
      </c>
      <c r="D17" s="34" t="s">
        <v>3</v>
      </c>
      <c r="E17" s="34" t="s">
        <v>24</v>
      </c>
      <c r="F17" s="70">
        <v>43</v>
      </c>
      <c r="G17" s="34">
        <v>8</v>
      </c>
    </row>
    <row r="18" spans="1:7" x14ac:dyDescent="0.2">
      <c r="A18" s="69">
        <v>42133</v>
      </c>
      <c r="B18" s="34" t="s">
        <v>39</v>
      </c>
      <c r="C18" s="34" t="s">
        <v>23</v>
      </c>
      <c r="D18" s="34" t="s">
        <v>3</v>
      </c>
      <c r="E18" s="34" t="s">
        <v>24</v>
      </c>
      <c r="F18" s="70">
        <v>51</v>
      </c>
      <c r="G18" s="34">
        <v>10</v>
      </c>
    </row>
    <row r="19" spans="1:7" x14ac:dyDescent="0.2">
      <c r="A19" s="69">
        <v>42274</v>
      </c>
      <c r="B19" s="34" t="s">
        <v>40</v>
      </c>
      <c r="C19" s="34" t="s">
        <v>23</v>
      </c>
      <c r="D19" s="34" t="s">
        <v>3</v>
      </c>
      <c r="E19" s="34" t="s">
        <v>41</v>
      </c>
      <c r="F19" s="70">
        <v>45</v>
      </c>
      <c r="G19" s="34">
        <v>8</v>
      </c>
    </row>
    <row r="20" spans="1:7" x14ac:dyDescent="0.2">
      <c r="A20" s="69">
        <v>42281</v>
      </c>
      <c r="B20" s="34" t="s">
        <v>42</v>
      </c>
      <c r="C20" s="34" t="s">
        <v>23</v>
      </c>
      <c r="D20" s="34" t="s">
        <v>3</v>
      </c>
      <c r="E20" s="34" t="s">
        <v>24</v>
      </c>
      <c r="F20" s="70" t="s">
        <v>43</v>
      </c>
      <c r="G20" s="34">
        <v>8</v>
      </c>
    </row>
    <row r="21" spans="1:7" x14ac:dyDescent="0.2">
      <c r="A21" s="69">
        <v>42281</v>
      </c>
      <c r="B21" s="34" t="s">
        <v>42</v>
      </c>
      <c r="C21" s="34" t="s">
        <v>23</v>
      </c>
      <c r="D21" s="34" t="s">
        <v>27</v>
      </c>
      <c r="E21" s="34" t="s">
        <v>24</v>
      </c>
      <c r="F21" s="70" t="s">
        <v>44</v>
      </c>
      <c r="G21" s="34">
        <v>8</v>
      </c>
    </row>
    <row r="22" spans="1:7" x14ac:dyDescent="0.2">
      <c r="A22" s="69">
        <v>42295</v>
      </c>
      <c r="B22" s="34" t="s">
        <v>30</v>
      </c>
      <c r="C22" s="34" t="s">
        <v>23</v>
      </c>
      <c r="D22" s="34" t="s">
        <v>3</v>
      </c>
      <c r="E22" s="34" t="s">
        <v>24</v>
      </c>
      <c r="F22" s="70">
        <v>41</v>
      </c>
      <c r="G22" s="34">
        <v>8</v>
      </c>
    </row>
    <row r="23" spans="1:7" x14ac:dyDescent="0.2">
      <c r="A23" s="69">
        <v>42337</v>
      </c>
      <c r="B23" s="34" t="s">
        <v>236</v>
      </c>
      <c r="C23" s="34" t="s">
        <v>23</v>
      </c>
      <c r="D23" s="34" t="s">
        <v>27</v>
      </c>
      <c r="E23" s="34" t="s">
        <v>24</v>
      </c>
      <c r="F23" s="70">
        <v>34</v>
      </c>
      <c r="G23" s="34">
        <v>8</v>
      </c>
    </row>
    <row r="24" spans="1:7" x14ac:dyDescent="0.2">
      <c r="A24" s="69">
        <v>42337</v>
      </c>
      <c r="B24" s="34" t="s">
        <v>236</v>
      </c>
      <c r="C24" s="34" t="s">
        <v>23</v>
      </c>
      <c r="D24" s="34" t="s">
        <v>3</v>
      </c>
      <c r="E24" s="34" t="s">
        <v>24</v>
      </c>
      <c r="F24" s="70">
        <v>43</v>
      </c>
      <c r="G24" s="34">
        <v>8</v>
      </c>
    </row>
    <row r="25" spans="1:7" x14ac:dyDescent="0.2">
      <c r="A25" s="98">
        <v>42391</v>
      </c>
      <c r="B25" s="99" t="s">
        <v>234</v>
      </c>
      <c r="C25" s="99" t="s">
        <v>23</v>
      </c>
      <c r="D25" s="99" t="s">
        <v>3</v>
      </c>
      <c r="E25" s="99" t="s">
        <v>24</v>
      </c>
      <c r="F25" s="100">
        <v>39</v>
      </c>
      <c r="G25" s="99">
        <v>8</v>
      </c>
    </row>
    <row r="26" spans="1:7" x14ac:dyDescent="0.2">
      <c r="A26" s="98">
        <v>42414</v>
      </c>
      <c r="B26" s="99" t="s">
        <v>235</v>
      </c>
      <c r="C26" s="99" t="s">
        <v>23</v>
      </c>
      <c r="D26" s="99" t="s">
        <v>27</v>
      </c>
      <c r="E26" s="99" t="s">
        <v>24</v>
      </c>
      <c r="F26" s="100">
        <v>46</v>
      </c>
      <c r="G26" s="99">
        <v>8</v>
      </c>
    </row>
    <row r="27" spans="1:7" x14ac:dyDescent="0.2">
      <c r="A27" s="98">
        <v>42421</v>
      </c>
      <c r="B27" s="99" t="s">
        <v>162</v>
      </c>
      <c r="C27" s="99" t="s">
        <v>23</v>
      </c>
      <c r="D27" s="99" t="s">
        <v>3</v>
      </c>
      <c r="E27" s="99" t="s">
        <v>24</v>
      </c>
      <c r="F27" s="100" t="s">
        <v>163</v>
      </c>
      <c r="G27" s="99">
        <v>8</v>
      </c>
    </row>
    <row r="28" spans="1:7" x14ac:dyDescent="0.2">
      <c r="A28" s="98">
        <v>42421</v>
      </c>
      <c r="B28" s="99" t="s">
        <v>162</v>
      </c>
      <c r="C28" s="99" t="s">
        <v>23</v>
      </c>
      <c r="D28" s="99" t="s">
        <v>27</v>
      </c>
      <c r="E28" s="99" t="s">
        <v>24</v>
      </c>
      <c r="F28" s="100" t="s">
        <v>164</v>
      </c>
      <c r="G28" s="99">
        <v>8</v>
      </c>
    </row>
    <row r="29" spans="1:7" x14ac:dyDescent="0.2">
      <c r="A29" s="98">
        <v>42427</v>
      </c>
      <c r="B29" s="99" t="s">
        <v>165</v>
      </c>
      <c r="C29" s="99" t="s">
        <v>23</v>
      </c>
      <c r="D29" s="99" t="s">
        <v>27</v>
      </c>
      <c r="E29" s="99" t="s">
        <v>24</v>
      </c>
      <c r="F29" s="100">
        <v>41</v>
      </c>
      <c r="G29" s="99">
        <v>8</v>
      </c>
    </row>
    <row r="30" spans="1:7" x14ac:dyDescent="0.2">
      <c r="A30" s="98">
        <v>42428</v>
      </c>
      <c r="B30" s="99" t="s">
        <v>165</v>
      </c>
      <c r="C30" s="99" t="s">
        <v>23</v>
      </c>
      <c r="D30" s="99" t="s">
        <v>3</v>
      </c>
      <c r="E30" s="99" t="s">
        <v>24</v>
      </c>
      <c r="F30" s="100">
        <v>41</v>
      </c>
      <c r="G30" s="99">
        <v>8</v>
      </c>
    </row>
    <row r="31" spans="1:7" x14ac:dyDescent="0.2">
      <c r="A31" s="98">
        <v>42434</v>
      </c>
      <c r="B31" s="99" t="s">
        <v>168</v>
      </c>
      <c r="C31" s="99" t="s">
        <v>23</v>
      </c>
      <c r="D31" s="99" t="s">
        <v>3</v>
      </c>
      <c r="E31" s="99" t="s">
        <v>24</v>
      </c>
      <c r="F31" s="100">
        <v>45</v>
      </c>
      <c r="G31" s="99">
        <v>8</v>
      </c>
    </row>
    <row r="32" spans="1:7" x14ac:dyDescent="0.2">
      <c r="A32" s="98">
        <v>42434</v>
      </c>
      <c r="B32" s="99" t="s">
        <v>168</v>
      </c>
      <c r="C32" s="99" t="s">
        <v>23</v>
      </c>
      <c r="D32" s="99" t="s">
        <v>27</v>
      </c>
      <c r="E32" s="99" t="s">
        <v>24</v>
      </c>
      <c r="F32" s="100">
        <v>41</v>
      </c>
      <c r="G32" s="99">
        <v>8</v>
      </c>
    </row>
    <row r="33" spans="1:7" x14ac:dyDescent="0.2">
      <c r="A33" s="98">
        <v>42476</v>
      </c>
      <c r="B33" s="99" t="s">
        <v>105</v>
      </c>
      <c r="C33" s="99" t="s">
        <v>175</v>
      </c>
      <c r="D33" s="99" t="s">
        <v>3</v>
      </c>
      <c r="E33" s="99" t="s">
        <v>24</v>
      </c>
      <c r="F33" s="100">
        <v>458</v>
      </c>
      <c r="G33" s="99">
        <v>10</v>
      </c>
    </row>
    <row r="34" spans="1:7" x14ac:dyDescent="0.2">
      <c r="A34" s="98">
        <v>42477</v>
      </c>
      <c r="B34" s="99" t="s">
        <v>176</v>
      </c>
      <c r="C34" s="99" t="s">
        <v>23</v>
      </c>
      <c r="D34" s="99" t="s">
        <v>3</v>
      </c>
      <c r="E34" s="99" t="s">
        <v>24</v>
      </c>
      <c r="F34" s="100" t="s">
        <v>178</v>
      </c>
      <c r="G34" s="99">
        <v>8</v>
      </c>
    </row>
    <row r="35" spans="1:7" x14ac:dyDescent="0.2">
      <c r="A35" s="98">
        <v>42491</v>
      </c>
      <c r="B35" s="99" t="s">
        <v>180</v>
      </c>
      <c r="C35" s="99" t="s">
        <v>23</v>
      </c>
      <c r="D35" s="99" t="s">
        <v>3</v>
      </c>
      <c r="E35" s="99" t="s">
        <v>24</v>
      </c>
      <c r="F35" s="100">
        <v>41</v>
      </c>
      <c r="G35" s="99">
        <v>8</v>
      </c>
    </row>
    <row r="36" spans="1:7" x14ac:dyDescent="0.2">
      <c r="A36" s="98">
        <v>42498</v>
      </c>
      <c r="B36" s="99" t="s">
        <v>182</v>
      </c>
      <c r="C36" s="99" t="s">
        <v>23</v>
      </c>
      <c r="D36" s="99" t="s">
        <v>3</v>
      </c>
      <c r="E36" s="99" t="s">
        <v>24</v>
      </c>
      <c r="F36" s="100" t="s">
        <v>183</v>
      </c>
      <c r="G36" s="99">
        <v>10</v>
      </c>
    </row>
    <row r="37" spans="1:7" x14ac:dyDescent="0.2">
      <c r="A37" s="98">
        <v>42515</v>
      </c>
      <c r="B37" s="99" t="s">
        <v>111</v>
      </c>
      <c r="C37" s="99" t="s">
        <v>175</v>
      </c>
      <c r="D37" s="99" t="s">
        <v>3</v>
      </c>
      <c r="E37" s="99" t="s">
        <v>24</v>
      </c>
      <c r="F37" s="100">
        <v>273</v>
      </c>
      <c r="G37" s="99">
        <v>6</v>
      </c>
    </row>
    <row r="38" spans="1:7" x14ac:dyDescent="0.2">
      <c r="A38" s="98">
        <v>42512</v>
      </c>
      <c r="B38" s="99" t="s">
        <v>186</v>
      </c>
      <c r="C38" s="99" t="s">
        <v>23</v>
      </c>
      <c r="D38" s="99" t="s">
        <v>3</v>
      </c>
      <c r="E38" s="99" t="s">
        <v>41</v>
      </c>
      <c r="F38" s="100">
        <v>46</v>
      </c>
      <c r="G38" s="99">
        <v>8</v>
      </c>
    </row>
    <row r="39" spans="1:7" x14ac:dyDescent="0.2">
      <c r="A39" s="98">
        <v>42589</v>
      </c>
      <c r="B39" s="99" t="s">
        <v>194</v>
      </c>
      <c r="C39" s="99" t="s">
        <v>175</v>
      </c>
      <c r="D39" s="99" t="s">
        <v>3</v>
      </c>
      <c r="E39" s="99" t="s">
        <v>24</v>
      </c>
      <c r="F39" s="100">
        <v>316</v>
      </c>
      <c r="G39" s="99">
        <v>7</v>
      </c>
    </row>
    <row r="40" spans="1:7" x14ac:dyDescent="0.2">
      <c r="A40" s="98">
        <v>42623</v>
      </c>
      <c r="B40" s="99" t="s">
        <v>204</v>
      </c>
      <c r="C40" s="99" t="s">
        <v>205</v>
      </c>
      <c r="D40" s="99" t="s">
        <v>3</v>
      </c>
      <c r="E40" s="99" t="s">
        <v>24</v>
      </c>
      <c r="F40" s="100">
        <v>544</v>
      </c>
      <c r="G40" s="99" t="s">
        <v>206</v>
      </c>
    </row>
    <row r="41" spans="1:7" x14ac:dyDescent="0.2">
      <c r="A41" s="98">
        <v>42630</v>
      </c>
      <c r="B41" s="99" t="s">
        <v>212</v>
      </c>
      <c r="C41" s="99" t="s">
        <v>205</v>
      </c>
      <c r="D41" s="99" t="s">
        <v>3</v>
      </c>
      <c r="E41" s="99" t="s">
        <v>41</v>
      </c>
      <c r="F41" s="100">
        <v>558</v>
      </c>
      <c r="G41" s="99" t="s">
        <v>206</v>
      </c>
    </row>
    <row r="42" spans="1:7" x14ac:dyDescent="0.2">
      <c r="A42" s="98">
        <v>42659</v>
      </c>
      <c r="B42" s="99" t="s">
        <v>209</v>
      </c>
      <c r="C42" s="99" t="s">
        <v>23</v>
      </c>
      <c r="D42" s="99" t="s">
        <v>3</v>
      </c>
      <c r="E42" s="99" t="s">
        <v>41</v>
      </c>
      <c r="F42" s="100">
        <v>46</v>
      </c>
      <c r="G42" s="99">
        <v>8</v>
      </c>
    </row>
    <row r="43" spans="1:7" x14ac:dyDescent="0.2">
      <c r="A43" s="98">
        <v>42659</v>
      </c>
      <c r="B43" s="99" t="s">
        <v>209</v>
      </c>
      <c r="C43" s="99" t="s">
        <v>23</v>
      </c>
      <c r="D43" s="99" t="s">
        <v>27</v>
      </c>
      <c r="E43" s="99" t="s">
        <v>24</v>
      </c>
      <c r="F43" s="100">
        <v>42</v>
      </c>
      <c r="G43" s="99">
        <v>8</v>
      </c>
    </row>
    <row r="44" spans="1:7" x14ac:dyDescent="0.2">
      <c r="A44" s="98">
        <v>42666</v>
      </c>
      <c r="B44" s="99" t="s">
        <v>210</v>
      </c>
      <c r="C44" s="99" t="s">
        <v>23</v>
      </c>
      <c r="D44" s="99" t="s">
        <v>3</v>
      </c>
      <c r="E44" s="99" t="s">
        <v>24</v>
      </c>
      <c r="F44" s="100">
        <v>39</v>
      </c>
      <c r="G44" s="99">
        <v>8</v>
      </c>
    </row>
    <row r="45" spans="1:7" x14ac:dyDescent="0.2">
      <c r="A45" s="98">
        <v>42672</v>
      </c>
      <c r="B45" s="99" t="s">
        <v>211</v>
      </c>
      <c r="C45" s="99" t="s">
        <v>205</v>
      </c>
      <c r="D45" s="99" t="s">
        <v>3</v>
      </c>
      <c r="E45" s="99" t="s">
        <v>24</v>
      </c>
      <c r="F45" s="100">
        <v>552</v>
      </c>
      <c r="G45" s="99" t="s">
        <v>206</v>
      </c>
    </row>
    <row r="46" spans="1:7" x14ac:dyDescent="0.2">
      <c r="A46" s="98">
        <v>42679</v>
      </c>
      <c r="B46" s="99" t="s">
        <v>32</v>
      </c>
      <c r="C46" s="99" t="s">
        <v>23</v>
      </c>
      <c r="D46" s="99" t="s">
        <v>3</v>
      </c>
      <c r="E46" s="99" t="s">
        <v>24</v>
      </c>
      <c r="F46" s="100">
        <v>43</v>
      </c>
      <c r="G46" s="99">
        <v>8</v>
      </c>
    </row>
    <row r="47" spans="1:7" x14ac:dyDescent="0.2">
      <c r="A47" s="98">
        <v>42679</v>
      </c>
      <c r="B47" s="99" t="s">
        <v>32</v>
      </c>
      <c r="C47" s="99" t="s">
        <v>23</v>
      </c>
      <c r="D47" s="99" t="s">
        <v>27</v>
      </c>
      <c r="E47" s="99" t="s">
        <v>24</v>
      </c>
      <c r="F47" s="100">
        <v>36</v>
      </c>
      <c r="G47" s="99">
        <v>8</v>
      </c>
    </row>
    <row r="48" spans="1:7" x14ac:dyDescent="0.2">
      <c r="A48" s="98">
        <v>42701</v>
      </c>
      <c r="B48" s="99" t="s">
        <v>33</v>
      </c>
      <c r="C48" s="99" t="s">
        <v>23</v>
      </c>
      <c r="D48" s="99" t="s">
        <v>3</v>
      </c>
      <c r="E48" s="99" t="s">
        <v>24</v>
      </c>
      <c r="F48" s="100">
        <v>44</v>
      </c>
      <c r="G48" s="99">
        <v>8</v>
      </c>
    </row>
    <row r="49" spans="1:7" x14ac:dyDescent="0.2">
      <c r="A49" s="98">
        <v>42701</v>
      </c>
      <c r="B49" s="99" t="s">
        <v>33</v>
      </c>
      <c r="C49" s="99" t="s">
        <v>23</v>
      </c>
      <c r="D49" s="99" t="s">
        <v>27</v>
      </c>
      <c r="E49" s="99" t="s">
        <v>24</v>
      </c>
      <c r="F49" s="100">
        <v>33</v>
      </c>
      <c r="G49" s="99">
        <v>8</v>
      </c>
    </row>
    <row r="50" spans="1:7" x14ac:dyDescent="0.2">
      <c r="A50" s="159">
        <v>20170120</v>
      </c>
      <c r="B50" s="30" t="s">
        <v>234</v>
      </c>
      <c r="C50" s="30" t="s">
        <v>23</v>
      </c>
      <c r="D50" s="30" t="s">
        <v>3</v>
      </c>
      <c r="E50" s="30" t="s">
        <v>41</v>
      </c>
      <c r="F50" s="159">
        <v>44</v>
      </c>
      <c r="G50" s="30">
        <v>8</v>
      </c>
    </row>
    <row r="51" spans="1:7" x14ac:dyDescent="0.2">
      <c r="A51" s="159">
        <v>20170120</v>
      </c>
      <c r="B51" s="30" t="s">
        <v>234</v>
      </c>
      <c r="C51" s="30" t="s">
        <v>23</v>
      </c>
      <c r="D51" s="30" t="s">
        <v>27</v>
      </c>
      <c r="E51" s="30" t="s">
        <v>24</v>
      </c>
      <c r="F51" s="159">
        <v>43</v>
      </c>
      <c r="G51" s="30">
        <v>8</v>
      </c>
    </row>
    <row r="52" spans="1:7" x14ac:dyDescent="0.2">
      <c r="A52" s="159">
        <v>20170205</v>
      </c>
      <c r="B52" s="30" t="s">
        <v>240</v>
      </c>
      <c r="C52" s="30" t="s">
        <v>23</v>
      </c>
      <c r="D52" s="30" t="s">
        <v>3</v>
      </c>
      <c r="E52" s="30" t="s">
        <v>41</v>
      </c>
      <c r="F52" s="159" t="s">
        <v>241</v>
      </c>
      <c r="G52" s="30">
        <v>8</v>
      </c>
    </row>
    <row r="53" spans="1:7" x14ac:dyDescent="0.2">
      <c r="A53" s="159">
        <v>20170205</v>
      </c>
      <c r="B53" s="30" t="s">
        <v>240</v>
      </c>
      <c r="C53" s="30" t="s">
        <v>23</v>
      </c>
      <c r="D53" s="30" t="s">
        <v>27</v>
      </c>
      <c r="E53" s="30" t="s">
        <v>24</v>
      </c>
      <c r="F53" s="159" t="s">
        <v>242</v>
      </c>
      <c r="G53" s="30">
        <v>8</v>
      </c>
    </row>
    <row r="54" spans="1:7" x14ac:dyDescent="0.2">
      <c r="A54" s="159">
        <v>20170212</v>
      </c>
      <c r="B54" s="30" t="s">
        <v>235</v>
      </c>
      <c r="C54" s="30" t="s">
        <v>23</v>
      </c>
      <c r="D54" s="30" t="s">
        <v>1</v>
      </c>
      <c r="E54" s="30" t="s">
        <v>24</v>
      </c>
      <c r="F54" s="159">
        <v>40</v>
      </c>
      <c r="G54" s="30">
        <v>8</v>
      </c>
    </row>
    <row r="55" spans="1:7" x14ac:dyDescent="0.2">
      <c r="A55" s="159">
        <v>20170212</v>
      </c>
      <c r="B55" s="30" t="s">
        <v>235</v>
      </c>
      <c r="C55" s="30" t="s">
        <v>23</v>
      </c>
      <c r="D55" s="30" t="s">
        <v>27</v>
      </c>
      <c r="E55" s="30" t="s">
        <v>24</v>
      </c>
      <c r="F55" s="159">
        <v>42</v>
      </c>
      <c r="G55" s="30">
        <v>8</v>
      </c>
    </row>
    <row r="56" spans="1:7" x14ac:dyDescent="0.2">
      <c r="A56" s="159">
        <v>20170219</v>
      </c>
      <c r="B56" s="30" t="s">
        <v>26</v>
      </c>
      <c r="C56" s="30" t="s">
        <v>23</v>
      </c>
      <c r="D56" s="30" t="s">
        <v>27</v>
      </c>
      <c r="E56" s="30" t="s">
        <v>24</v>
      </c>
      <c r="F56" s="159">
        <v>42</v>
      </c>
      <c r="G56" s="30">
        <v>8</v>
      </c>
    </row>
    <row r="57" spans="1:7" x14ac:dyDescent="0.2">
      <c r="A57" s="159">
        <v>20170225</v>
      </c>
      <c r="B57" s="30" t="s">
        <v>165</v>
      </c>
      <c r="C57" s="30" t="s">
        <v>23</v>
      </c>
      <c r="D57" s="30" t="s">
        <v>1</v>
      </c>
      <c r="E57" s="30" t="s">
        <v>24</v>
      </c>
      <c r="F57" s="159">
        <v>38</v>
      </c>
      <c r="G57" s="30">
        <v>8</v>
      </c>
    </row>
    <row r="58" spans="1:7" x14ac:dyDescent="0.2">
      <c r="A58" s="159">
        <v>20170225</v>
      </c>
      <c r="B58" s="30" t="s">
        <v>165</v>
      </c>
      <c r="C58" s="30" t="s">
        <v>23</v>
      </c>
      <c r="D58" s="30" t="s">
        <v>27</v>
      </c>
      <c r="E58" s="30" t="s">
        <v>24</v>
      </c>
      <c r="F58" s="159">
        <v>37</v>
      </c>
      <c r="G58" s="30">
        <v>8</v>
      </c>
    </row>
    <row r="59" spans="1:7" x14ac:dyDescent="0.2">
      <c r="A59" s="159">
        <v>20170226</v>
      </c>
      <c r="B59" s="30" t="s">
        <v>165</v>
      </c>
      <c r="C59" s="30" t="s">
        <v>23</v>
      </c>
      <c r="D59" s="30" t="s">
        <v>3</v>
      </c>
      <c r="E59" s="30" t="s">
        <v>24</v>
      </c>
      <c r="F59" s="159">
        <v>41</v>
      </c>
      <c r="G59" s="30">
        <v>8</v>
      </c>
    </row>
    <row r="60" spans="1:7" x14ac:dyDescent="0.2">
      <c r="A60" s="159">
        <v>20170305</v>
      </c>
      <c r="B60" s="30" t="s">
        <v>252</v>
      </c>
      <c r="C60" s="30" t="s">
        <v>23</v>
      </c>
      <c r="D60" s="30" t="s">
        <v>27</v>
      </c>
      <c r="E60" s="30" t="s">
        <v>24</v>
      </c>
      <c r="F60" s="159">
        <v>39</v>
      </c>
      <c r="G60" s="30">
        <v>8</v>
      </c>
    </row>
    <row r="61" spans="1:7" x14ac:dyDescent="0.2">
      <c r="A61" s="159">
        <v>20170312</v>
      </c>
      <c r="B61" s="30" t="s">
        <v>255</v>
      </c>
      <c r="C61" s="30" t="s">
        <v>23</v>
      </c>
      <c r="D61" s="30" t="s">
        <v>27</v>
      </c>
      <c r="E61" s="30" t="s">
        <v>24</v>
      </c>
      <c r="F61" s="159">
        <v>36</v>
      </c>
      <c r="G61" s="30">
        <v>8</v>
      </c>
    </row>
    <row r="62" spans="1:7" x14ac:dyDescent="0.2">
      <c r="A62" s="159">
        <v>20170318</v>
      </c>
      <c r="B62" s="30" t="s">
        <v>259</v>
      </c>
      <c r="C62" s="30" t="s">
        <v>23</v>
      </c>
      <c r="D62" s="30" t="s">
        <v>3</v>
      </c>
      <c r="E62" s="30" t="s">
        <v>24</v>
      </c>
      <c r="F62" s="159">
        <v>43</v>
      </c>
      <c r="G62" s="30">
        <v>8</v>
      </c>
    </row>
    <row r="63" spans="1:7" x14ac:dyDescent="0.2">
      <c r="A63" s="159">
        <v>20170318</v>
      </c>
      <c r="B63" s="30" t="s">
        <v>259</v>
      </c>
      <c r="C63" s="30" t="s">
        <v>23</v>
      </c>
      <c r="D63" s="30" t="s">
        <v>27</v>
      </c>
      <c r="E63" s="30" t="s">
        <v>24</v>
      </c>
      <c r="F63" s="159">
        <v>41</v>
      </c>
      <c r="G63" s="30">
        <v>8</v>
      </c>
    </row>
    <row r="64" spans="1:7" x14ac:dyDescent="0.2">
      <c r="A64" s="159">
        <v>20170326</v>
      </c>
      <c r="B64" s="30" t="s">
        <v>260</v>
      </c>
      <c r="C64" s="30" t="s">
        <v>23</v>
      </c>
      <c r="D64" s="30" t="s">
        <v>27</v>
      </c>
      <c r="E64" s="30" t="s">
        <v>24</v>
      </c>
      <c r="F64" s="159">
        <v>40</v>
      </c>
      <c r="G64" s="30">
        <v>8</v>
      </c>
    </row>
    <row r="65" spans="1:7" x14ac:dyDescent="0.2">
      <c r="A65" s="159">
        <v>20170409</v>
      </c>
      <c r="B65" s="30" t="s">
        <v>104</v>
      </c>
      <c r="C65" s="30" t="s">
        <v>23</v>
      </c>
      <c r="D65" s="30" t="s">
        <v>3</v>
      </c>
      <c r="E65" s="30" t="s">
        <v>24</v>
      </c>
      <c r="F65" s="159">
        <v>30</v>
      </c>
      <c r="G65" s="30">
        <v>6</v>
      </c>
    </row>
    <row r="66" spans="1:7" x14ac:dyDescent="0.2">
      <c r="A66" s="159">
        <v>20170422</v>
      </c>
      <c r="B66" s="30" t="s">
        <v>105</v>
      </c>
      <c r="C66" s="30" t="s">
        <v>175</v>
      </c>
      <c r="D66" s="30" t="s">
        <v>3</v>
      </c>
      <c r="E66" s="30" t="s">
        <v>24</v>
      </c>
      <c r="F66" s="159">
        <v>452</v>
      </c>
      <c r="G66" s="30">
        <v>10</v>
      </c>
    </row>
    <row r="67" spans="1:7" x14ac:dyDescent="0.2">
      <c r="A67" s="159">
        <v>20170423</v>
      </c>
      <c r="B67" s="30" t="s">
        <v>29</v>
      </c>
      <c r="C67" s="30" t="s">
        <v>23</v>
      </c>
      <c r="D67" s="30" t="s">
        <v>27</v>
      </c>
      <c r="E67" s="30" t="s">
        <v>24</v>
      </c>
      <c r="F67" s="159">
        <v>40</v>
      </c>
      <c r="G67" s="30">
        <v>8</v>
      </c>
    </row>
    <row r="68" spans="1:7" x14ac:dyDescent="0.2">
      <c r="A68" s="159">
        <v>20170423</v>
      </c>
      <c r="B68" s="30" t="s">
        <v>29</v>
      </c>
      <c r="C68" s="30" t="s">
        <v>23</v>
      </c>
      <c r="D68" s="30" t="s">
        <v>3</v>
      </c>
      <c r="E68" s="30" t="s">
        <v>24</v>
      </c>
      <c r="F68" s="159">
        <v>44</v>
      </c>
      <c r="G68" s="30">
        <v>8</v>
      </c>
    </row>
    <row r="69" spans="1:7" x14ac:dyDescent="0.2">
      <c r="A69" s="159">
        <v>20170507</v>
      </c>
      <c r="B69" s="30" t="s">
        <v>273</v>
      </c>
      <c r="C69" s="30" t="s">
        <v>23</v>
      </c>
      <c r="D69" s="30" t="s">
        <v>3</v>
      </c>
      <c r="E69" s="30" t="s">
        <v>24</v>
      </c>
      <c r="F69" s="159">
        <v>451</v>
      </c>
      <c r="G69" s="30">
        <v>10</v>
      </c>
    </row>
    <row r="70" spans="1:7" x14ac:dyDescent="0.2">
      <c r="A70" s="159">
        <v>20170514</v>
      </c>
      <c r="B70" s="30" t="s">
        <v>274</v>
      </c>
      <c r="C70" s="30" t="s">
        <v>23</v>
      </c>
      <c r="D70" s="30" t="s">
        <v>3</v>
      </c>
      <c r="E70" s="30" t="s">
        <v>41</v>
      </c>
      <c r="F70" s="159">
        <v>46</v>
      </c>
      <c r="G70" s="30">
        <v>8</v>
      </c>
    </row>
    <row r="71" spans="1:7" x14ac:dyDescent="0.2">
      <c r="A71" s="160">
        <v>20170514</v>
      </c>
      <c r="B71" s="161" t="s">
        <v>274</v>
      </c>
      <c r="C71" s="161" t="s">
        <v>23</v>
      </c>
      <c r="D71" s="161" t="s">
        <v>27</v>
      </c>
      <c r="E71" s="161" t="s">
        <v>24</v>
      </c>
      <c r="F71" s="160">
        <v>39</v>
      </c>
      <c r="G71" s="161">
        <v>8</v>
      </c>
    </row>
    <row r="72" spans="1:7" x14ac:dyDescent="0.2">
      <c r="A72" s="162">
        <v>20170520</v>
      </c>
      <c r="B72" s="163" t="s">
        <v>111</v>
      </c>
      <c r="C72" s="163" t="s">
        <v>175</v>
      </c>
      <c r="D72" s="163" t="s">
        <v>3</v>
      </c>
      <c r="E72" s="163" t="s">
        <v>41</v>
      </c>
      <c r="F72" s="162">
        <v>278</v>
      </c>
      <c r="G72" s="163">
        <v>6</v>
      </c>
    </row>
    <row r="73" spans="1:7" x14ac:dyDescent="0.2">
      <c r="A73" s="162">
        <v>20170528</v>
      </c>
      <c r="B73" s="163" t="s">
        <v>281</v>
      </c>
      <c r="C73" s="163" t="s">
        <v>175</v>
      </c>
      <c r="D73" s="163" t="s">
        <v>3</v>
      </c>
      <c r="E73" s="163" t="s">
        <v>24</v>
      </c>
      <c r="F73" s="162">
        <v>317</v>
      </c>
      <c r="G73" s="163">
        <v>7</v>
      </c>
    </row>
    <row r="74" spans="1:7" x14ac:dyDescent="0.2">
      <c r="A74" s="162">
        <v>20170603</v>
      </c>
      <c r="B74" s="163" t="s">
        <v>284</v>
      </c>
      <c r="C74" s="163" t="s">
        <v>175</v>
      </c>
      <c r="D74" s="163" t="s">
        <v>3</v>
      </c>
      <c r="E74" s="163" t="s">
        <v>24</v>
      </c>
      <c r="F74" s="162">
        <v>321</v>
      </c>
      <c r="G74" s="163">
        <v>7</v>
      </c>
    </row>
    <row r="75" spans="1:7" x14ac:dyDescent="0.2">
      <c r="A75" s="162">
        <v>20170702</v>
      </c>
      <c r="B75" s="163" t="s">
        <v>314</v>
      </c>
      <c r="C75" s="163" t="s">
        <v>175</v>
      </c>
      <c r="D75" s="163" t="s">
        <v>3</v>
      </c>
      <c r="E75" s="163" t="s">
        <v>24</v>
      </c>
      <c r="F75" s="162">
        <v>318</v>
      </c>
      <c r="G75" s="163">
        <v>7</v>
      </c>
    </row>
    <row r="76" spans="1:7" x14ac:dyDescent="0.2">
      <c r="A76" s="162">
        <v>20170711</v>
      </c>
      <c r="B76" s="163" t="s">
        <v>414</v>
      </c>
      <c r="C76" s="163" t="s">
        <v>205</v>
      </c>
      <c r="D76" s="163" t="s">
        <v>3</v>
      </c>
      <c r="E76" s="163" t="s">
        <v>24</v>
      </c>
      <c r="F76" s="162">
        <v>544</v>
      </c>
      <c r="G76" s="163" t="s">
        <v>206</v>
      </c>
    </row>
    <row r="77" spans="1:7" x14ac:dyDescent="0.2">
      <c r="A77" s="162">
        <v>20170806</v>
      </c>
      <c r="B77" s="163" t="s">
        <v>328</v>
      </c>
      <c r="C77" s="163" t="s">
        <v>175</v>
      </c>
      <c r="D77" s="163" t="s">
        <v>3</v>
      </c>
      <c r="E77" s="163" t="s">
        <v>24</v>
      </c>
      <c r="F77" s="162">
        <v>316</v>
      </c>
      <c r="G77" s="163">
        <v>7</v>
      </c>
    </row>
    <row r="78" spans="1:7" x14ac:dyDescent="0.2">
      <c r="A78" s="162">
        <v>20170813</v>
      </c>
      <c r="B78" s="163" t="s">
        <v>330</v>
      </c>
      <c r="C78" s="163" t="s">
        <v>175</v>
      </c>
      <c r="D78" s="163" t="s">
        <v>3</v>
      </c>
      <c r="E78" s="163" t="s">
        <v>24</v>
      </c>
      <c r="F78" s="162">
        <v>313</v>
      </c>
      <c r="G78" s="163">
        <v>7</v>
      </c>
    </row>
    <row r="79" spans="1:7" x14ac:dyDescent="0.2">
      <c r="A79" s="162">
        <v>20170903</v>
      </c>
      <c r="B79" s="163" t="s">
        <v>399</v>
      </c>
      <c r="C79" s="163" t="s">
        <v>175</v>
      </c>
      <c r="D79" s="163" t="s">
        <v>3</v>
      </c>
      <c r="E79" s="163" t="s">
        <v>24</v>
      </c>
      <c r="F79" s="162">
        <v>324</v>
      </c>
      <c r="G79" s="163">
        <v>7</v>
      </c>
    </row>
    <row r="80" spans="1:7" x14ac:dyDescent="0.2">
      <c r="A80" s="162">
        <v>20170916</v>
      </c>
      <c r="B80" s="163" t="s">
        <v>403</v>
      </c>
      <c r="C80" s="163" t="s">
        <v>205</v>
      </c>
      <c r="D80" s="163" t="s">
        <v>3</v>
      </c>
      <c r="E80" s="163" t="s">
        <v>24</v>
      </c>
      <c r="F80" s="162">
        <v>545</v>
      </c>
      <c r="G80" s="163" t="s">
        <v>206</v>
      </c>
    </row>
    <row r="81" spans="1:7" x14ac:dyDescent="0.2">
      <c r="A81" s="162">
        <v>20171001</v>
      </c>
      <c r="B81" s="163" t="s">
        <v>407</v>
      </c>
      <c r="C81" s="163" t="s">
        <v>23</v>
      </c>
      <c r="D81" s="163" t="s">
        <v>3</v>
      </c>
      <c r="E81" s="163" t="s">
        <v>24</v>
      </c>
      <c r="F81" s="162" t="s">
        <v>409</v>
      </c>
      <c r="G81" s="163">
        <v>8</v>
      </c>
    </row>
    <row r="82" spans="1:7" x14ac:dyDescent="0.2">
      <c r="A82" s="162">
        <v>20171001</v>
      </c>
      <c r="B82" s="163" t="s">
        <v>407</v>
      </c>
      <c r="C82" s="163" t="s">
        <v>23</v>
      </c>
      <c r="D82" s="163" t="s">
        <v>27</v>
      </c>
      <c r="E82" s="163" t="s">
        <v>41</v>
      </c>
      <c r="F82" s="162" t="s">
        <v>178</v>
      </c>
      <c r="G82" s="163">
        <v>8</v>
      </c>
    </row>
    <row r="83" spans="1:7" x14ac:dyDescent="0.2">
      <c r="A83" s="162">
        <v>20171007</v>
      </c>
      <c r="B83" s="163" t="s">
        <v>32</v>
      </c>
      <c r="C83" s="163" t="s">
        <v>23</v>
      </c>
      <c r="D83" s="163" t="s">
        <v>3</v>
      </c>
      <c r="E83" s="163" t="s">
        <v>24</v>
      </c>
      <c r="F83" s="162">
        <v>44</v>
      </c>
      <c r="G83" s="163">
        <v>8</v>
      </c>
    </row>
    <row r="84" spans="1:7" x14ac:dyDescent="0.2">
      <c r="A84" s="162">
        <v>20171008</v>
      </c>
      <c r="B84" s="163" t="s">
        <v>42</v>
      </c>
      <c r="C84" s="163" t="s">
        <v>23</v>
      </c>
      <c r="D84" s="163" t="s">
        <v>3</v>
      </c>
      <c r="E84" s="163" t="s">
        <v>41</v>
      </c>
      <c r="F84" s="162">
        <v>44</v>
      </c>
      <c r="G84" s="163">
        <v>8</v>
      </c>
    </row>
    <row r="85" spans="1:7" x14ac:dyDescent="0.2">
      <c r="A85" s="162">
        <v>20171104</v>
      </c>
      <c r="B85" s="163" t="s">
        <v>210</v>
      </c>
      <c r="C85" s="163" t="s">
        <v>23</v>
      </c>
      <c r="D85" s="163" t="s">
        <v>1</v>
      </c>
      <c r="E85" s="163" t="s">
        <v>24</v>
      </c>
      <c r="F85" s="162">
        <v>38</v>
      </c>
      <c r="G85" s="163">
        <v>8</v>
      </c>
    </row>
    <row r="86" spans="1:7" x14ac:dyDescent="0.2">
      <c r="A86" s="162">
        <v>20171126</v>
      </c>
      <c r="B86" s="163" t="s">
        <v>236</v>
      </c>
      <c r="C86" s="163" t="s">
        <v>23</v>
      </c>
      <c r="D86" s="163" t="s">
        <v>3</v>
      </c>
      <c r="E86" s="163" t="s">
        <v>24</v>
      </c>
      <c r="F86" s="162">
        <v>44</v>
      </c>
      <c r="G86" s="163">
        <v>8</v>
      </c>
    </row>
    <row r="87" spans="1:7" x14ac:dyDescent="0.2">
      <c r="A87" s="173">
        <v>20180203</v>
      </c>
      <c r="B87" s="174" t="s">
        <v>433</v>
      </c>
      <c r="C87" s="174" t="s">
        <v>23</v>
      </c>
      <c r="D87" s="174" t="s">
        <v>3</v>
      </c>
      <c r="E87" s="174" t="s">
        <v>24</v>
      </c>
      <c r="F87" s="173">
        <v>43</v>
      </c>
      <c r="G87" s="174">
        <v>8</v>
      </c>
    </row>
    <row r="88" spans="1:7" x14ac:dyDescent="0.2">
      <c r="A88" s="173">
        <v>20180203</v>
      </c>
      <c r="B88" s="174" t="s">
        <v>433</v>
      </c>
      <c r="C88" s="174" t="s">
        <v>23</v>
      </c>
      <c r="D88" s="174" t="s">
        <v>1</v>
      </c>
      <c r="E88" s="174" t="s">
        <v>24</v>
      </c>
      <c r="F88" s="173">
        <v>41</v>
      </c>
      <c r="G88" s="174">
        <v>8</v>
      </c>
    </row>
    <row r="89" spans="1:7" x14ac:dyDescent="0.2">
      <c r="A89" s="173">
        <v>20180211</v>
      </c>
      <c r="B89" s="174" t="s">
        <v>235</v>
      </c>
      <c r="C89" s="174" t="s">
        <v>23</v>
      </c>
      <c r="D89" s="174" t="s">
        <v>27</v>
      </c>
      <c r="E89" s="174" t="s">
        <v>24</v>
      </c>
      <c r="F89" s="173">
        <v>38</v>
      </c>
      <c r="G89" s="174">
        <v>8</v>
      </c>
    </row>
    <row r="90" spans="1:7" x14ac:dyDescent="0.2">
      <c r="A90" s="173">
        <v>20180218</v>
      </c>
      <c r="B90" s="174" t="s">
        <v>26</v>
      </c>
      <c r="C90" s="174" t="s">
        <v>23</v>
      </c>
      <c r="D90" s="174" t="s">
        <v>3</v>
      </c>
      <c r="E90" s="174" t="s">
        <v>24</v>
      </c>
      <c r="F90" s="173">
        <v>43</v>
      </c>
      <c r="G90" s="174">
        <v>8</v>
      </c>
    </row>
    <row r="91" spans="1:7" x14ac:dyDescent="0.2">
      <c r="A91" s="173">
        <v>20180225</v>
      </c>
      <c r="B91" s="174" t="s">
        <v>165</v>
      </c>
      <c r="C91" s="174" t="s">
        <v>23</v>
      </c>
      <c r="D91" s="174" t="s">
        <v>3</v>
      </c>
      <c r="E91" s="174" t="s">
        <v>24</v>
      </c>
      <c r="F91" s="173">
        <v>44</v>
      </c>
      <c r="G91" s="174">
        <v>8</v>
      </c>
    </row>
    <row r="92" spans="1:7" x14ac:dyDescent="0.2">
      <c r="A92" s="173">
        <v>20180226</v>
      </c>
      <c r="B92" s="174" t="s">
        <v>165</v>
      </c>
      <c r="C92" s="174" t="s">
        <v>23</v>
      </c>
      <c r="D92" s="174" t="s">
        <v>1</v>
      </c>
      <c r="E92" s="174" t="s">
        <v>24</v>
      </c>
      <c r="F92" s="173">
        <v>43</v>
      </c>
      <c r="G92" s="174">
        <v>8</v>
      </c>
    </row>
    <row r="93" spans="1:7" x14ac:dyDescent="0.2">
      <c r="A93" s="175">
        <v>20180304</v>
      </c>
      <c r="B93" s="176" t="s">
        <v>252</v>
      </c>
      <c r="C93" s="176" t="s">
        <v>23</v>
      </c>
      <c r="D93" s="176" t="s">
        <v>3</v>
      </c>
      <c r="E93" s="176" t="s">
        <v>24</v>
      </c>
      <c r="F93" s="175">
        <v>45</v>
      </c>
      <c r="G93" s="176">
        <v>8</v>
      </c>
    </row>
    <row r="94" spans="1:7" x14ac:dyDescent="0.2">
      <c r="A94" s="173">
        <v>20180304</v>
      </c>
      <c r="B94" s="174" t="s">
        <v>252</v>
      </c>
      <c r="C94" s="174" t="s">
        <v>23</v>
      </c>
      <c r="D94" s="174" t="s">
        <v>1</v>
      </c>
      <c r="E94" s="174" t="s">
        <v>24</v>
      </c>
      <c r="F94" s="173">
        <v>40</v>
      </c>
      <c r="G94" s="174">
        <v>8</v>
      </c>
    </row>
    <row r="95" spans="1:7" x14ac:dyDescent="0.2">
      <c r="A95" s="173">
        <v>20180325</v>
      </c>
      <c r="B95" s="174" t="s">
        <v>439</v>
      </c>
      <c r="C95" s="174" t="s">
        <v>23</v>
      </c>
      <c r="D95" s="174" t="s">
        <v>1</v>
      </c>
      <c r="E95" s="174" t="s">
        <v>24</v>
      </c>
      <c r="F95" s="173">
        <v>40</v>
      </c>
      <c r="G95" s="174">
        <v>8</v>
      </c>
    </row>
    <row r="96" spans="1:7" x14ac:dyDescent="0.2">
      <c r="A96" s="173">
        <v>20180408</v>
      </c>
      <c r="B96" s="174" t="s">
        <v>104</v>
      </c>
      <c r="C96" s="174" t="s">
        <v>23</v>
      </c>
      <c r="D96" s="174" t="s">
        <v>3</v>
      </c>
      <c r="E96" s="174" t="s">
        <v>24</v>
      </c>
      <c r="F96" s="173">
        <v>42</v>
      </c>
      <c r="G96" s="174">
        <v>8</v>
      </c>
    </row>
    <row r="97" spans="1:7" x14ac:dyDescent="0.2">
      <c r="A97" s="173">
        <v>20180415</v>
      </c>
      <c r="B97" s="174" t="s">
        <v>37</v>
      </c>
      <c r="C97" s="174" t="s">
        <v>23</v>
      </c>
      <c r="D97" s="174" t="s">
        <v>1</v>
      </c>
      <c r="E97" s="174" t="s">
        <v>24</v>
      </c>
      <c r="F97" s="173">
        <v>40</v>
      </c>
      <c r="G97" s="174">
        <v>8</v>
      </c>
    </row>
    <row r="98" spans="1:7" x14ac:dyDescent="0.2">
      <c r="A98" s="173">
        <v>20180415</v>
      </c>
      <c r="B98" s="174" t="s">
        <v>37</v>
      </c>
      <c r="C98" s="174" t="s">
        <v>23</v>
      </c>
      <c r="D98" s="174" t="s">
        <v>3</v>
      </c>
      <c r="E98" s="174" t="s">
        <v>24</v>
      </c>
      <c r="F98" s="173">
        <v>44</v>
      </c>
      <c r="G98" s="174">
        <v>8</v>
      </c>
    </row>
    <row r="99" spans="1:7" x14ac:dyDescent="0.2">
      <c r="A99" s="173">
        <v>20180421</v>
      </c>
      <c r="B99" s="174" t="s">
        <v>105</v>
      </c>
      <c r="C99" s="174" t="s">
        <v>175</v>
      </c>
      <c r="D99" s="174" t="s">
        <v>3</v>
      </c>
      <c r="E99" s="174" t="s">
        <v>24</v>
      </c>
      <c r="F99" s="173">
        <v>446</v>
      </c>
      <c r="G99" s="174">
        <v>10</v>
      </c>
    </row>
    <row r="100" spans="1:7" x14ac:dyDescent="0.2">
      <c r="A100" s="175">
        <v>20180422</v>
      </c>
      <c r="B100" s="176" t="s">
        <v>29</v>
      </c>
      <c r="C100" s="176" t="s">
        <v>23</v>
      </c>
      <c r="D100" s="176" t="s">
        <v>3</v>
      </c>
      <c r="E100" s="176" t="s">
        <v>24</v>
      </c>
      <c r="F100" s="175">
        <v>42</v>
      </c>
      <c r="G100" s="176">
        <v>8</v>
      </c>
    </row>
    <row r="101" spans="1:7" x14ac:dyDescent="0.2">
      <c r="A101" s="177">
        <v>20180506</v>
      </c>
      <c r="B101" s="178" t="s">
        <v>273</v>
      </c>
      <c r="C101" s="178" t="s">
        <v>23</v>
      </c>
      <c r="D101" s="178" t="s">
        <v>3</v>
      </c>
      <c r="E101" s="178" t="s">
        <v>41</v>
      </c>
      <c r="F101" s="177">
        <v>58</v>
      </c>
      <c r="G101" s="178">
        <v>10</v>
      </c>
    </row>
    <row r="102" spans="1:7" x14ac:dyDescent="0.2">
      <c r="A102" s="177">
        <v>20180521</v>
      </c>
      <c r="B102" s="178" t="s">
        <v>111</v>
      </c>
      <c r="C102" s="178" t="s">
        <v>175</v>
      </c>
      <c r="D102" s="178" t="s">
        <v>3</v>
      </c>
      <c r="E102" s="178" t="s">
        <v>24</v>
      </c>
      <c r="F102" s="177">
        <v>273</v>
      </c>
      <c r="G102" s="178">
        <v>6</v>
      </c>
    </row>
    <row r="103" spans="1:7" x14ac:dyDescent="0.2">
      <c r="A103" s="177">
        <v>20180603</v>
      </c>
      <c r="B103" s="178" t="s">
        <v>444</v>
      </c>
      <c r="C103" s="178" t="s">
        <v>175</v>
      </c>
      <c r="D103" s="178" t="s">
        <v>3</v>
      </c>
      <c r="E103" s="178" t="s">
        <v>24</v>
      </c>
      <c r="F103" s="177">
        <v>325</v>
      </c>
      <c r="G103" s="178">
        <v>7</v>
      </c>
    </row>
    <row r="104" spans="1:7" x14ac:dyDescent="0.2">
      <c r="A104" s="177">
        <v>20180701</v>
      </c>
      <c r="B104" s="178" t="s">
        <v>116</v>
      </c>
      <c r="C104" s="178" t="s">
        <v>175</v>
      </c>
      <c r="D104" s="178" t="s">
        <v>3</v>
      </c>
      <c r="E104" s="178" t="s">
        <v>24</v>
      </c>
      <c r="F104" s="177">
        <v>312</v>
      </c>
      <c r="G104" s="178">
        <v>7</v>
      </c>
    </row>
    <row r="105" spans="1:7" x14ac:dyDescent="0.2">
      <c r="A105" s="177">
        <v>20180825</v>
      </c>
      <c r="B105" s="178" t="s">
        <v>462</v>
      </c>
      <c r="C105" s="178" t="s">
        <v>205</v>
      </c>
      <c r="D105" s="178" t="s">
        <v>3</v>
      </c>
      <c r="E105" s="178" t="s">
        <v>24</v>
      </c>
      <c r="F105" s="177">
        <v>535</v>
      </c>
      <c r="G105" s="178" t="s">
        <v>206</v>
      </c>
    </row>
    <row r="106" spans="1:7" x14ac:dyDescent="0.2">
      <c r="A106" s="177">
        <v>20180825</v>
      </c>
      <c r="B106" s="178" t="s">
        <v>460</v>
      </c>
      <c r="C106" s="178" t="s">
        <v>175</v>
      </c>
      <c r="D106" s="178" t="s">
        <v>3</v>
      </c>
      <c r="E106" s="178" t="s">
        <v>24</v>
      </c>
      <c r="F106" s="177">
        <v>319</v>
      </c>
      <c r="G106" s="178">
        <v>7</v>
      </c>
    </row>
    <row r="107" spans="1:7" x14ac:dyDescent="0.2">
      <c r="A107" s="177">
        <v>20180826</v>
      </c>
      <c r="B107" s="178" t="s">
        <v>463</v>
      </c>
      <c r="C107" s="178" t="s">
        <v>175</v>
      </c>
      <c r="D107" s="178" t="s">
        <v>3</v>
      </c>
      <c r="E107" s="178" t="s">
        <v>24</v>
      </c>
      <c r="F107" s="177">
        <v>318</v>
      </c>
      <c r="G107" s="178">
        <v>7</v>
      </c>
    </row>
    <row r="108" spans="1:7" x14ac:dyDescent="0.2">
      <c r="A108" s="177">
        <v>20181006</v>
      </c>
      <c r="B108" s="178" t="s">
        <v>32</v>
      </c>
      <c r="C108" s="178" t="s">
        <v>23</v>
      </c>
      <c r="D108" s="178" t="s">
        <v>3</v>
      </c>
      <c r="E108" s="178" t="s">
        <v>24</v>
      </c>
      <c r="F108" s="177">
        <v>42</v>
      </c>
      <c r="G108" s="178">
        <v>8</v>
      </c>
    </row>
    <row r="109" spans="1:7" x14ac:dyDescent="0.2">
      <c r="A109" s="177">
        <v>20181006</v>
      </c>
      <c r="B109" s="178" t="s">
        <v>32</v>
      </c>
      <c r="C109" s="178" t="s">
        <v>23</v>
      </c>
      <c r="D109" s="178" t="s">
        <v>27</v>
      </c>
      <c r="E109" s="178" t="s">
        <v>24</v>
      </c>
      <c r="F109" s="177">
        <v>41</v>
      </c>
      <c r="G109" s="178">
        <v>8</v>
      </c>
    </row>
    <row r="110" spans="1:7" x14ac:dyDescent="0.2">
      <c r="A110" s="177">
        <v>20181014</v>
      </c>
      <c r="B110" s="178" t="s">
        <v>476</v>
      </c>
      <c r="C110" s="178" t="s">
        <v>23</v>
      </c>
      <c r="D110" s="178" t="s">
        <v>3</v>
      </c>
      <c r="E110" s="178" t="s">
        <v>24</v>
      </c>
      <c r="F110" s="177">
        <v>39</v>
      </c>
      <c r="G110" s="178">
        <v>8</v>
      </c>
    </row>
    <row r="111" spans="1:7" x14ac:dyDescent="0.2">
      <c r="A111" s="177">
        <v>20181124</v>
      </c>
      <c r="B111" s="178" t="s">
        <v>210</v>
      </c>
      <c r="C111" s="178" t="s">
        <v>23</v>
      </c>
      <c r="D111" s="178" t="s">
        <v>27</v>
      </c>
      <c r="E111" s="178" t="s">
        <v>41</v>
      </c>
      <c r="F111" s="177">
        <v>45</v>
      </c>
      <c r="G111" s="178">
        <v>8</v>
      </c>
    </row>
    <row r="112" spans="1:7" x14ac:dyDescent="0.2">
      <c r="A112" s="177">
        <v>20181125</v>
      </c>
      <c r="B112" s="178" t="s">
        <v>210</v>
      </c>
      <c r="C112" s="178" t="s">
        <v>23</v>
      </c>
      <c r="D112" s="178" t="s">
        <v>3</v>
      </c>
      <c r="E112" s="178" t="s">
        <v>24</v>
      </c>
      <c r="F112" s="177">
        <v>44</v>
      </c>
      <c r="G112" s="178">
        <v>8</v>
      </c>
    </row>
    <row r="113" spans="1:7" x14ac:dyDescent="0.2">
      <c r="A113" s="177">
        <v>20181202</v>
      </c>
      <c r="B113" s="178" t="s">
        <v>33</v>
      </c>
      <c r="C113" s="178" t="s">
        <v>23</v>
      </c>
      <c r="D113" s="178" t="s">
        <v>3</v>
      </c>
      <c r="E113" s="178" t="s">
        <v>41</v>
      </c>
      <c r="F113" s="177">
        <v>44</v>
      </c>
      <c r="G113" s="178">
        <v>8</v>
      </c>
    </row>
    <row r="114" spans="1:7" x14ac:dyDescent="0.2">
      <c r="A114" s="226">
        <v>20190203</v>
      </c>
      <c r="B114" s="227" t="s">
        <v>485</v>
      </c>
      <c r="C114" s="227" t="s">
        <v>23</v>
      </c>
      <c r="D114" s="227" t="s">
        <v>27</v>
      </c>
      <c r="E114" s="227" t="s">
        <v>24</v>
      </c>
      <c r="F114" s="226">
        <v>43</v>
      </c>
      <c r="G114" s="227">
        <v>8</v>
      </c>
    </row>
    <row r="115" spans="1:7" x14ac:dyDescent="0.2">
      <c r="A115" s="226">
        <v>20190216</v>
      </c>
      <c r="B115" s="227" t="s">
        <v>168</v>
      </c>
      <c r="C115" s="227" t="s">
        <v>23</v>
      </c>
      <c r="D115" s="227" t="s">
        <v>3</v>
      </c>
      <c r="E115" s="227" t="s">
        <v>24</v>
      </c>
      <c r="F115" s="226">
        <v>43</v>
      </c>
      <c r="G115" s="227">
        <v>8</v>
      </c>
    </row>
    <row r="116" spans="1:7" x14ac:dyDescent="0.2">
      <c r="A116" s="226">
        <v>20190223</v>
      </c>
      <c r="B116" s="227" t="s">
        <v>488</v>
      </c>
      <c r="C116" s="227" t="s">
        <v>23</v>
      </c>
      <c r="D116" s="227" t="s">
        <v>3</v>
      </c>
      <c r="E116" s="227" t="s">
        <v>24</v>
      </c>
      <c r="F116" s="226">
        <v>40</v>
      </c>
      <c r="G116" s="227">
        <v>8</v>
      </c>
    </row>
    <row r="117" spans="1:7" x14ac:dyDescent="0.2">
      <c r="A117" s="226">
        <v>20190302</v>
      </c>
      <c r="B117" s="227" t="s">
        <v>165</v>
      </c>
      <c r="C117" s="227" t="s">
        <v>23</v>
      </c>
      <c r="D117" s="227" t="s">
        <v>3</v>
      </c>
      <c r="E117" s="227" t="s">
        <v>24</v>
      </c>
      <c r="F117" s="226">
        <v>44</v>
      </c>
      <c r="G117" s="227">
        <v>8</v>
      </c>
    </row>
    <row r="118" spans="1:7" x14ac:dyDescent="0.2">
      <c r="A118" s="226">
        <v>20190302</v>
      </c>
      <c r="B118" s="227" t="s">
        <v>80</v>
      </c>
      <c r="C118" s="227" t="s">
        <v>23</v>
      </c>
      <c r="D118" s="227" t="s">
        <v>3</v>
      </c>
      <c r="E118" s="227" t="s">
        <v>41</v>
      </c>
      <c r="F118" s="226">
        <v>45</v>
      </c>
      <c r="G118" s="227">
        <v>8</v>
      </c>
    </row>
    <row r="119" spans="1:7" x14ac:dyDescent="0.2">
      <c r="A119" s="226">
        <v>20190310</v>
      </c>
      <c r="B119" s="227" t="s">
        <v>255</v>
      </c>
      <c r="C119" s="227" t="s">
        <v>23</v>
      </c>
      <c r="D119" s="227" t="s">
        <v>3</v>
      </c>
      <c r="E119" s="227" t="s">
        <v>24</v>
      </c>
      <c r="F119" s="226">
        <v>44</v>
      </c>
      <c r="G119" s="227">
        <v>8</v>
      </c>
    </row>
    <row r="120" spans="1:7" x14ac:dyDescent="0.2">
      <c r="A120" s="226">
        <v>20190310</v>
      </c>
      <c r="B120" s="227" t="s">
        <v>255</v>
      </c>
      <c r="C120" s="227" t="s">
        <v>23</v>
      </c>
      <c r="D120" s="227" t="s">
        <v>27</v>
      </c>
      <c r="E120" s="227" t="s">
        <v>41</v>
      </c>
      <c r="F120" s="226">
        <v>45</v>
      </c>
      <c r="G120" s="227">
        <v>8</v>
      </c>
    </row>
    <row r="121" spans="1:7" x14ac:dyDescent="0.2">
      <c r="A121" s="226">
        <v>20190317</v>
      </c>
      <c r="B121" s="227" t="s">
        <v>494</v>
      </c>
      <c r="C121" s="227" t="s">
        <v>23</v>
      </c>
      <c r="D121" s="227" t="s">
        <v>27</v>
      </c>
      <c r="E121" s="227" t="s">
        <v>24</v>
      </c>
      <c r="F121" s="226">
        <v>46</v>
      </c>
      <c r="G121" s="227">
        <v>8</v>
      </c>
    </row>
    <row r="122" spans="1:7" x14ac:dyDescent="0.2">
      <c r="A122" s="226">
        <v>20190317</v>
      </c>
      <c r="B122" s="227" t="s">
        <v>494</v>
      </c>
      <c r="C122" s="227" t="s">
        <v>23</v>
      </c>
      <c r="D122" s="227" t="s">
        <v>3</v>
      </c>
      <c r="E122" s="227" t="s">
        <v>24</v>
      </c>
      <c r="F122" s="226">
        <v>45</v>
      </c>
      <c r="G122" s="227">
        <v>8</v>
      </c>
    </row>
    <row r="123" spans="1:7" x14ac:dyDescent="0.2">
      <c r="A123" s="226">
        <v>20190324</v>
      </c>
      <c r="B123" s="227" t="s">
        <v>29</v>
      </c>
      <c r="C123" s="227" t="s">
        <v>23</v>
      </c>
      <c r="D123" s="227" t="s">
        <v>27</v>
      </c>
      <c r="E123" s="227" t="s">
        <v>24</v>
      </c>
      <c r="F123" s="226">
        <v>41</v>
      </c>
      <c r="G123" s="227">
        <v>8</v>
      </c>
    </row>
    <row r="124" spans="1:7" x14ac:dyDescent="0.2">
      <c r="A124" s="226">
        <v>20190413</v>
      </c>
      <c r="B124" s="227" t="s">
        <v>105</v>
      </c>
      <c r="C124" s="227" t="s">
        <v>175</v>
      </c>
      <c r="D124" s="227" t="s">
        <v>3</v>
      </c>
      <c r="E124" s="227" t="s">
        <v>24</v>
      </c>
      <c r="F124" s="226">
        <v>460</v>
      </c>
      <c r="G124" s="227">
        <v>10</v>
      </c>
    </row>
    <row r="125" spans="1:7" x14ac:dyDescent="0.2">
      <c r="A125" s="226">
        <v>20190512</v>
      </c>
      <c r="B125" s="227" t="s">
        <v>502</v>
      </c>
      <c r="C125" s="227" t="s">
        <v>175</v>
      </c>
      <c r="D125" s="227" t="s">
        <v>3</v>
      </c>
      <c r="E125" s="227" t="s">
        <v>24</v>
      </c>
      <c r="F125" s="226">
        <v>318</v>
      </c>
      <c r="G125" s="227">
        <v>7</v>
      </c>
    </row>
    <row r="126" spans="1:7" x14ac:dyDescent="0.2">
      <c r="A126" s="226">
        <v>20190519</v>
      </c>
      <c r="B126" s="227" t="s">
        <v>503</v>
      </c>
      <c r="C126" s="227" t="s">
        <v>175</v>
      </c>
      <c r="D126" s="227" t="s">
        <v>3</v>
      </c>
      <c r="E126" s="227" t="s">
        <v>24</v>
      </c>
      <c r="F126" s="226">
        <v>318</v>
      </c>
      <c r="G126" s="227">
        <v>7</v>
      </c>
    </row>
    <row r="127" spans="1:7" x14ac:dyDescent="0.2">
      <c r="A127" s="226">
        <v>20190525</v>
      </c>
      <c r="B127" s="227" t="s">
        <v>111</v>
      </c>
      <c r="C127" s="227" t="s">
        <v>175</v>
      </c>
      <c r="D127" s="227" t="s">
        <v>3</v>
      </c>
      <c r="E127" s="227" t="s">
        <v>24</v>
      </c>
      <c r="F127" s="226">
        <v>272</v>
      </c>
      <c r="G127" s="227">
        <v>6</v>
      </c>
    </row>
    <row r="128" spans="1:7" x14ac:dyDescent="0.2">
      <c r="A128" s="226">
        <v>20190601</v>
      </c>
      <c r="B128" s="227" t="s">
        <v>111</v>
      </c>
      <c r="C128" s="227" t="s">
        <v>175</v>
      </c>
      <c r="D128" s="227" t="s">
        <v>2</v>
      </c>
      <c r="E128" s="227" t="s">
        <v>24</v>
      </c>
      <c r="F128" s="226">
        <v>271</v>
      </c>
      <c r="G128" s="227">
        <v>6</v>
      </c>
    </row>
    <row r="129" spans="1:7" x14ac:dyDescent="0.2">
      <c r="A129" s="226">
        <v>20190608</v>
      </c>
      <c r="B129" s="227" t="s">
        <v>507</v>
      </c>
      <c r="C129" s="227" t="s">
        <v>205</v>
      </c>
      <c r="D129" s="227" t="s">
        <v>3</v>
      </c>
      <c r="E129" s="227" t="s">
        <v>24</v>
      </c>
      <c r="F129" s="226">
        <v>255</v>
      </c>
      <c r="G129" s="227">
        <v>12</v>
      </c>
    </row>
    <row r="130" spans="1:7" x14ac:dyDescent="0.2">
      <c r="A130" s="226">
        <v>20190609</v>
      </c>
      <c r="B130" s="227" t="s">
        <v>507</v>
      </c>
      <c r="C130" s="227" t="s">
        <v>205</v>
      </c>
      <c r="D130" s="227" t="s">
        <v>27</v>
      </c>
      <c r="E130" s="227" t="s">
        <v>24</v>
      </c>
      <c r="F130" s="226"/>
      <c r="G130" s="227"/>
    </row>
    <row r="131" spans="1:7" x14ac:dyDescent="0.2">
      <c r="A131" s="226">
        <v>20190727</v>
      </c>
      <c r="B131" s="227" t="s">
        <v>121</v>
      </c>
      <c r="C131" s="227" t="s">
        <v>175</v>
      </c>
      <c r="D131" s="227" t="s">
        <v>3</v>
      </c>
      <c r="E131" s="227" t="s">
        <v>24</v>
      </c>
      <c r="F131" s="226">
        <v>318</v>
      </c>
      <c r="G131" s="227">
        <v>7</v>
      </c>
    </row>
    <row r="132" spans="1:7" x14ac:dyDescent="0.2">
      <c r="A132" s="226">
        <v>20190804</v>
      </c>
      <c r="B132" s="227" t="s">
        <v>314</v>
      </c>
      <c r="C132" s="227" t="s">
        <v>175</v>
      </c>
      <c r="D132" s="227" t="s">
        <v>3</v>
      </c>
      <c r="E132" s="227" t="s">
        <v>24</v>
      </c>
      <c r="F132" s="226">
        <v>315</v>
      </c>
      <c r="G132" s="227">
        <v>7</v>
      </c>
    </row>
    <row r="133" spans="1:7" x14ac:dyDescent="0.2">
      <c r="A133" s="226">
        <v>20191005</v>
      </c>
      <c r="B133" s="227" t="s">
        <v>32</v>
      </c>
      <c r="C133" s="227" t="s">
        <v>23</v>
      </c>
      <c r="D133" s="227" t="s">
        <v>3</v>
      </c>
      <c r="E133" s="227" t="s">
        <v>24</v>
      </c>
      <c r="F133" s="226">
        <v>42</v>
      </c>
      <c r="G133" s="227">
        <v>8</v>
      </c>
    </row>
    <row r="134" spans="1:7" x14ac:dyDescent="0.2">
      <c r="A134" s="226">
        <v>20191124</v>
      </c>
      <c r="B134" s="227" t="s">
        <v>210</v>
      </c>
      <c r="C134" s="227" t="s">
        <v>23</v>
      </c>
      <c r="D134" s="227" t="s">
        <v>3</v>
      </c>
      <c r="E134" s="227" t="s">
        <v>24</v>
      </c>
      <c r="F134" s="226">
        <v>42</v>
      </c>
      <c r="G134" s="227">
        <v>8</v>
      </c>
    </row>
    <row r="135" spans="1:7" x14ac:dyDescent="0.2">
      <c r="A135" s="226">
        <v>20191201</v>
      </c>
      <c r="B135" s="227" t="s">
        <v>236</v>
      </c>
      <c r="C135" s="227" t="s">
        <v>23</v>
      </c>
      <c r="D135" s="227" t="s">
        <v>27</v>
      </c>
      <c r="E135" s="227" t="s">
        <v>24</v>
      </c>
      <c r="F135" s="226">
        <v>36</v>
      </c>
      <c r="G135" s="227">
        <v>8</v>
      </c>
    </row>
    <row r="136" spans="1:7" x14ac:dyDescent="0.2">
      <c r="A136" s="226">
        <v>20191201</v>
      </c>
      <c r="B136" s="227" t="s">
        <v>236</v>
      </c>
      <c r="C136" s="227" t="s">
        <v>23</v>
      </c>
      <c r="D136" s="227" t="s">
        <v>3</v>
      </c>
      <c r="E136" s="227" t="s">
        <v>24</v>
      </c>
      <c r="F136" s="226">
        <v>44</v>
      </c>
      <c r="G136" s="227">
        <v>8</v>
      </c>
    </row>
    <row r="137" spans="1:7" x14ac:dyDescent="0.2">
      <c r="A137" s="172">
        <v>20200202</v>
      </c>
      <c r="B137" s="5" t="s">
        <v>433</v>
      </c>
      <c r="C137" s="5" t="s">
        <v>23</v>
      </c>
      <c r="D137" s="5" t="s">
        <v>3</v>
      </c>
      <c r="E137" s="5" t="s">
        <v>24</v>
      </c>
      <c r="F137" s="172">
        <v>41</v>
      </c>
      <c r="G137" s="5">
        <v>8</v>
      </c>
    </row>
    <row r="138" spans="1:7" x14ac:dyDescent="0.2">
      <c r="A138" s="172">
        <v>20200202</v>
      </c>
      <c r="B138" s="5" t="s">
        <v>433</v>
      </c>
      <c r="C138" s="5" t="s">
        <v>23</v>
      </c>
      <c r="D138" s="5" t="s">
        <v>1</v>
      </c>
      <c r="E138" s="5" t="s">
        <v>24</v>
      </c>
      <c r="F138" s="172">
        <v>43</v>
      </c>
      <c r="G138" s="5">
        <v>8</v>
      </c>
    </row>
    <row r="139" spans="1:7" x14ac:dyDescent="0.2">
      <c r="A139" s="172">
        <v>20200308</v>
      </c>
      <c r="B139" s="5" t="s">
        <v>255</v>
      </c>
      <c r="C139" s="5" t="s">
        <v>23</v>
      </c>
      <c r="D139" s="5" t="s">
        <v>3</v>
      </c>
      <c r="E139" s="5" t="s">
        <v>41</v>
      </c>
      <c r="F139" s="172">
        <v>45</v>
      </c>
      <c r="G139" s="5">
        <v>8</v>
      </c>
    </row>
    <row r="140" spans="1:7" x14ac:dyDescent="0.2">
      <c r="A140" s="172"/>
      <c r="B140" s="5"/>
      <c r="C140" s="5"/>
      <c r="D140" s="5"/>
      <c r="E140" s="5"/>
      <c r="F140" s="172"/>
      <c r="G140" s="5"/>
    </row>
    <row r="141" spans="1:7" x14ac:dyDescent="0.2">
      <c r="A141" s="172"/>
      <c r="B141" s="5"/>
      <c r="C141" s="5"/>
      <c r="D141" s="5"/>
      <c r="E141" s="5"/>
      <c r="F141" s="172"/>
      <c r="G141" s="5"/>
    </row>
    <row r="142" spans="1:7" x14ac:dyDescent="0.2">
      <c r="A142" s="172"/>
      <c r="B142" s="5"/>
      <c r="C142" s="5"/>
      <c r="D142" s="5"/>
      <c r="E142" s="5"/>
      <c r="F142" s="172"/>
      <c r="G142" s="5"/>
    </row>
    <row r="143" spans="1:7" x14ac:dyDescent="0.2">
      <c r="A143" s="172"/>
      <c r="B143" s="5"/>
      <c r="C143" s="5"/>
      <c r="D143" s="5"/>
      <c r="E143" s="5"/>
      <c r="F143" s="172"/>
      <c r="G143" s="5"/>
    </row>
    <row r="144" spans="1:7" x14ac:dyDescent="0.2">
      <c r="A144" s="172"/>
      <c r="B144" s="5"/>
      <c r="C144" s="5"/>
      <c r="D144" s="5"/>
      <c r="E144" s="5"/>
      <c r="F144" s="172"/>
      <c r="G144" s="5"/>
    </row>
    <row r="145" spans="1:7" x14ac:dyDescent="0.2">
      <c r="A145" s="172"/>
      <c r="B145" s="5"/>
      <c r="C145" s="5"/>
      <c r="D145" s="5"/>
      <c r="E145" s="5"/>
      <c r="F145" s="172"/>
      <c r="G145" s="5"/>
    </row>
    <row r="146" spans="1:7" x14ac:dyDescent="0.2">
      <c r="A146" s="172"/>
      <c r="B146" s="5"/>
      <c r="C146" s="5"/>
      <c r="D146" s="5"/>
      <c r="E146" s="5"/>
      <c r="F146" s="172"/>
      <c r="G146" s="5"/>
    </row>
    <row r="147" spans="1:7" x14ac:dyDescent="0.2">
      <c r="A147" s="172"/>
      <c r="B147" s="5"/>
      <c r="C147" s="5"/>
      <c r="D147" s="5"/>
      <c r="E147" s="5"/>
      <c r="F147" s="172"/>
      <c r="G147" s="5"/>
    </row>
    <row r="148" spans="1:7" x14ac:dyDescent="0.2">
      <c r="A148" s="172"/>
      <c r="B148" s="5"/>
      <c r="C148" s="5"/>
      <c r="D148" s="5"/>
      <c r="E148" s="5"/>
      <c r="F148" s="172"/>
      <c r="G148" s="5"/>
    </row>
    <row r="149" spans="1:7" x14ac:dyDescent="0.2">
      <c r="A149" s="172"/>
      <c r="B149" s="5"/>
      <c r="C149" s="5"/>
      <c r="D149" s="5"/>
      <c r="E149" s="5"/>
      <c r="F149" s="172"/>
      <c r="G149" s="5"/>
    </row>
    <row r="150" spans="1:7" x14ac:dyDescent="0.2">
      <c r="A150" s="172"/>
      <c r="B150" s="5"/>
      <c r="C150" s="5"/>
      <c r="D150" s="5"/>
      <c r="E150" s="5"/>
      <c r="F150" s="172"/>
      <c r="G150" s="5"/>
    </row>
    <row r="151" spans="1:7" x14ac:dyDescent="0.2">
      <c r="A151" s="172"/>
      <c r="B151" s="5"/>
      <c r="C151" s="5"/>
      <c r="D151" s="5"/>
      <c r="E151" s="5"/>
      <c r="F151" s="172"/>
      <c r="G151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opLeftCell="C1" workbookViewId="0">
      <selection activeCell="J29" sqref="J29"/>
    </sheetView>
  </sheetViews>
  <sheetFormatPr defaultRowHeight="15" x14ac:dyDescent="0.2"/>
  <cols>
    <col min="1" max="1" width="13.046875" bestFit="1" customWidth="1"/>
    <col min="2" max="2" width="12.5078125" bestFit="1" customWidth="1"/>
    <col min="3" max="3" width="19.7734375" bestFit="1" customWidth="1"/>
    <col min="4" max="4" width="4.16796875" customWidth="1"/>
    <col min="5" max="5" width="10.22265625" style="17" customWidth="1"/>
  </cols>
  <sheetData>
    <row r="1" spans="1:5" ht="18.75" thickBot="1" x14ac:dyDescent="0.3">
      <c r="A1" s="111" t="s">
        <v>45</v>
      </c>
      <c r="B1" s="111" t="s">
        <v>46</v>
      </c>
      <c r="C1" s="111" t="s">
        <v>47</v>
      </c>
    </row>
    <row r="2" spans="1:5" ht="15.75" thickTop="1" x14ac:dyDescent="0.2"/>
    <row r="3" spans="1:5" x14ac:dyDescent="0.2">
      <c r="A3">
        <f>COUNTIF('Std medaljer'!E2:E5004,"Brons")</f>
        <v>121</v>
      </c>
      <c r="B3">
        <f>COUNTIF('Std medaljer'!E2:E5004,"Silver")</f>
        <v>16</v>
      </c>
      <c r="C3">
        <f>A3+(B3*2)</f>
        <v>153</v>
      </c>
      <c r="E3" s="17" t="s">
        <v>48</v>
      </c>
    </row>
    <row r="4" spans="1:5" x14ac:dyDescent="0.2">
      <c r="E4" s="17" t="s">
        <v>49</v>
      </c>
    </row>
    <row r="5" spans="1:5" x14ac:dyDescent="0.2">
      <c r="E5" s="17" t="s">
        <v>50</v>
      </c>
    </row>
    <row r="6" spans="1:5" x14ac:dyDescent="0.2">
      <c r="E6" s="17" t="s">
        <v>51</v>
      </c>
    </row>
    <row r="7" spans="1:5" x14ac:dyDescent="0.2">
      <c r="E7" s="17" t="s">
        <v>52</v>
      </c>
    </row>
    <row r="8" spans="1:5" x14ac:dyDescent="0.2">
      <c r="E8" s="17" t="s">
        <v>53</v>
      </c>
    </row>
    <row r="9" spans="1:5" x14ac:dyDescent="0.2">
      <c r="E9" s="17" t="s">
        <v>54</v>
      </c>
    </row>
  </sheetData>
  <conditionalFormatting sqref="F3">
    <cfRule type="expression" dxfId="7" priority="8">
      <formula>$C$3=50</formula>
    </cfRule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E3">
    <cfRule type="expression" dxfId="6" priority="7">
      <formula>$C$3&gt;49</formula>
    </cfRule>
  </conditionalFormatting>
  <conditionalFormatting sqref="E4">
    <cfRule type="expression" dxfId="5" priority="6">
      <formula>$C$3&gt;99</formula>
    </cfRule>
  </conditionalFormatting>
  <conditionalFormatting sqref="E5">
    <cfRule type="expression" dxfId="4" priority="5">
      <formula>$C$3&gt;149</formula>
    </cfRule>
  </conditionalFormatting>
  <conditionalFormatting sqref="E6">
    <cfRule type="expression" dxfId="3" priority="4">
      <formula>$C$3&gt;199</formula>
    </cfRule>
  </conditionalFormatting>
  <conditionalFormatting sqref="E7">
    <cfRule type="expression" dxfId="2" priority="3">
      <formula>$C$3&gt;299</formula>
    </cfRule>
  </conditionalFormatting>
  <conditionalFormatting sqref="E8">
    <cfRule type="expression" dxfId="1" priority="2">
      <formula>$C$3&gt;399</formula>
    </cfRule>
  </conditionalFormatting>
  <conditionalFormatting sqref="E9">
    <cfRule type="expression" dxfId="0" priority="1">
      <formula>$C$3&gt;499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topLeftCell="B7" workbookViewId="0">
      <selection activeCell="D3" sqref="D3"/>
    </sheetView>
  </sheetViews>
  <sheetFormatPr defaultRowHeight="15" x14ac:dyDescent="0.2"/>
  <cols>
    <col min="2" max="2" width="11.703125" bestFit="1" customWidth="1"/>
    <col min="4" max="4" width="12.64453125" bestFit="1" customWidth="1"/>
    <col min="5" max="5" width="13.046875" bestFit="1" customWidth="1"/>
    <col min="7" max="7" width="11.43359375" bestFit="1" customWidth="1"/>
  </cols>
  <sheetData>
    <row r="1" spans="1:22" x14ac:dyDescent="0.2">
      <c r="B1" t="s">
        <v>144</v>
      </c>
      <c r="C1" t="s">
        <v>145</v>
      </c>
      <c r="D1" t="s">
        <v>146</v>
      </c>
      <c r="G1" s="21">
        <v>43</v>
      </c>
      <c r="H1" s="21">
        <v>44</v>
      </c>
      <c r="I1" s="21">
        <v>45</v>
      </c>
      <c r="J1" s="21">
        <v>46</v>
      </c>
      <c r="K1" s="21">
        <v>47</v>
      </c>
      <c r="L1" s="21">
        <v>48</v>
      </c>
      <c r="M1" s="21">
        <v>49</v>
      </c>
      <c r="N1" s="94">
        <v>50</v>
      </c>
      <c r="O1" s="17"/>
      <c r="P1" s="17" t="s">
        <v>133</v>
      </c>
    </row>
    <row r="2" spans="1:22" x14ac:dyDescent="0.2">
      <c r="A2" s="22" t="s">
        <v>1</v>
      </c>
      <c r="B2" s="26">
        <f>SUM(Inmatning!A:A)</f>
        <v>995</v>
      </c>
      <c r="C2" s="26">
        <f>COUNT(Inmatning!A:A)</f>
        <v>24</v>
      </c>
      <c r="D2" s="26">
        <f>B2/C2</f>
        <v>41.458333333333336</v>
      </c>
      <c r="E2" s="17">
        <f>P2/C2*100</f>
        <v>45.833333333333329</v>
      </c>
      <c r="F2" s="22" t="s">
        <v>1</v>
      </c>
      <c r="G2" s="96">
        <f>COUNTIF(Inmatning!A:A, "43")</f>
        <v>6</v>
      </c>
      <c r="H2" s="26">
        <f>COUNTIF(Inmatning!A:A, "44")</f>
        <v>2</v>
      </c>
      <c r="I2" s="26">
        <f>COUNTIF(Inmatning!A:A, "45")</f>
        <v>2</v>
      </c>
      <c r="J2" s="26">
        <f>COUNTIF(Inmatning!A:A, "46")</f>
        <v>1</v>
      </c>
      <c r="K2" s="26">
        <f>COUNTIF(Inmatning!A:A, "47")</f>
        <v>0</v>
      </c>
      <c r="L2" s="26">
        <f>COUNTIF(Inmatning!A:A, "48")</f>
        <v>0</v>
      </c>
      <c r="M2" s="26">
        <f>COUNTIF(Inmatning!A:A, "49")</f>
        <v>0</v>
      </c>
      <c r="N2" s="26">
        <f>COUNTIF(Inmatning!A:A, "50")</f>
        <v>0</v>
      </c>
      <c r="O2" s="17"/>
      <c r="P2" s="26">
        <f>SUM(G2:O2)</f>
        <v>11</v>
      </c>
      <c r="Q2" s="108"/>
      <c r="R2" s="17"/>
      <c r="S2" s="17"/>
      <c r="T2" s="17"/>
    </row>
    <row r="3" spans="1:22" x14ac:dyDescent="0.2">
      <c r="A3" s="23" t="s">
        <v>2</v>
      </c>
      <c r="B3" s="29">
        <f>SUM(Inmatning!B:B)</f>
        <v>5173</v>
      </c>
      <c r="C3" s="29">
        <f>COUNT(Inmatning!B:B)</f>
        <v>117</v>
      </c>
      <c r="D3" s="29">
        <f>B3/C3</f>
        <v>44.213675213675216</v>
      </c>
      <c r="E3" s="17">
        <f>P3/C3*100</f>
        <v>53.846153846153847</v>
      </c>
      <c r="F3" s="23" t="s">
        <v>2</v>
      </c>
      <c r="G3" s="95"/>
      <c r="H3" s="28"/>
      <c r="I3" s="29">
        <f>COUNTIF(Inmatning!B:B, "45")</f>
        <v>33</v>
      </c>
      <c r="J3" s="29">
        <f>COUNTIF(Inmatning!B:B, "46")</f>
        <v>8</v>
      </c>
      <c r="K3" s="29">
        <f>COUNTIF(Inmatning!B:B, "47")</f>
        <v>11</v>
      </c>
      <c r="L3" s="29">
        <f>COUNTIF(Inmatning!B:B, "48")</f>
        <v>8</v>
      </c>
      <c r="M3" s="29">
        <f>COUNTIF(Inmatning!B:B, "49")</f>
        <v>2</v>
      </c>
      <c r="N3" s="29">
        <f>COUNTIF(Inmatning!B:B, "50")</f>
        <v>1</v>
      </c>
      <c r="O3" s="17"/>
      <c r="P3" s="29">
        <f>SUM(I3:O3)</f>
        <v>63</v>
      </c>
      <c r="Q3" s="108"/>
      <c r="R3" s="17"/>
      <c r="S3" s="17"/>
      <c r="T3" s="17"/>
    </row>
    <row r="4" spans="1:22" x14ac:dyDescent="0.2">
      <c r="A4" s="24" t="s">
        <v>3</v>
      </c>
      <c r="B4" s="30">
        <f>SUM(Inmatning!C:C)</f>
        <v>33217</v>
      </c>
      <c r="C4" s="30">
        <f>COUNT(Inmatning!C:C)</f>
        <v>728</v>
      </c>
      <c r="D4" s="30">
        <f>B4/C4</f>
        <v>45.627747252747255</v>
      </c>
      <c r="E4" s="17">
        <f>P4/C4*100</f>
        <v>59.478021978021978</v>
      </c>
      <c r="F4" s="24" t="s">
        <v>3</v>
      </c>
      <c r="G4" s="95"/>
      <c r="H4" s="28"/>
      <c r="I4" s="28"/>
      <c r="J4" s="30">
        <f>COUNTIF(Inmatning!C:C, "46")</f>
        <v>217</v>
      </c>
      <c r="K4" s="30">
        <f>COUNTIF(Inmatning!C:C, "47")</f>
        <v>105</v>
      </c>
      <c r="L4" s="30">
        <f>COUNTIF(Inmatning!C:C, "48")</f>
        <v>79</v>
      </c>
      <c r="M4" s="30">
        <f>COUNTIF(Inmatning!C:C, "49")</f>
        <v>27</v>
      </c>
      <c r="N4" s="30">
        <f>COUNTIF(Inmatning!C:C, "50")</f>
        <v>5</v>
      </c>
      <c r="O4" s="17"/>
      <c r="P4" s="30">
        <f>SUM(J4:N4)</f>
        <v>433</v>
      </c>
      <c r="Q4" s="108"/>
      <c r="R4" s="17"/>
      <c r="S4" s="17"/>
      <c r="T4" s="17"/>
    </row>
    <row r="5" spans="1:22" x14ac:dyDescent="0.2">
      <c r="A5" s="17"/>
      <c r="B5" s="17"/>
      <c r="C5" s="17"/>
      <c r="D5" s="17"/>
      <c r="E5" s="17"/>
      <c r="F5" s="1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2" x14ac:dyDescent="0.2">
      <c r="A6" s="17"/>
      <c r="B6" s="17"/>
      <c r="C6" s="17"/>
      <c r="D6" s="17"/>
      <c r="E6" s="17"/>
      <c r="F6" s="33" t="s">
        <v>132</v>
      </c>
      <c r="G6" s="34">
        <f>SUM(P2:P4)</f>
        <v>507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2" x14ac:dyDescent="0.2">
      <c r="A7" s="17"/>
      <c r="B7" s="17"/>
      <c r="C7" s="17"/>
      <c r="D7" s="17"/>
      <c r="E7" s="17"/>
      <c r="F7" s="1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2" x14ac:dyDescent="0.2">
      <c r="A8" s="17"/>
      <c r="B8" s="17"/>
      <c r="C8" s="17"/>
      <c r="D8" s="17"/>
      <c r="E8" s="17"/>
      <c r="F8" s="31"/>
      <c r="G8" s="21">
        <v>88</v>
      </c>
      <c r="H8" s="21">
        <v>89</v>
      </c>
      <c r="I8" s="21">
        <v>90</v>
      </c>
      <c r="J8" s="21">
        <v>91</v>
      </c>
      <c r="K8" s="21">
        <v>92</v>
      </c>
      <c r="L8" s="21">
        <v>93</v>
      </c>
      <c r="M8" s="21">
        <v>94</v>
      </c>
      <c r="N8" s="21">
        <v>95</v>
      </c>
      <c r="O8" s="21">
        <v>96</v>
      </c>
      <c r="P8" s="21">
        <v>97</v>
      </c>
      <c r="Q8" s="21">
        <v>98</v>
      </c>
      <c r="R8" s="21">
        <v>99</v>
      </c>
      <c r="S8" s="21">
        <v>100</v>
      </c>
    </row>
    <row r="9" spans="1:22" x14ac:dyDescent="0.2">
      <c r="A9" s="25" t="s">
        <v>4</v>
      </c>
      <c r="B9" s="32">
        <f>SUM(Inmatning!D:D)</f>
        <v>13435</v>
      </c>
      <c r="C9" s="32">
        <f>COUNT(Inmatning!D:D)</f>
        <v>153</v>
      </c>
      <c r="D9" s="32">
        <f>B9/C9</f>
        <v>87.810457516339866</v>
      </c>
      <c r="E9" s="17">
        <f>G11/C9*100</f>
        <v>62.091503267973856</v>
      </c>
      <c r="F9" s="25" t="s">
        <v>4</v>
      </c>
      <c r="G9" s="32">
        <f>COUNTIF(Inmatning!D:D, "88")</f>
        <v>31</v>
      </c>
      <c r="H9" s="32">
        <f>COUNTIF(Inmatning!D:D, "89")</f>
        <v>15</v>
      </c>
      <c r="I9" s="32">
        <f>COUNTIF(Inmatning!D:D, "90")</f>
        <v>16</v>
      </c>
      <c r="J9" s="32">
        <f>COUNTIF(Inmatning!D:D, "91")</f>
        <v>8</v>
      </c>
      <c r="K9" s="32">
        <f>COUNTIF(Inmatning!D:D, "92")</f>
        <v>13</v>
      </c>
      <c r="L9" s="32">
        <f>COUNTIF(Inmatning!D:D, "93")</f>
        <v>10</v>
      </c>
      <c r="M9" s="32">
        <f>COUNTIF(Inmatning!D:D, "94")</f>
        <v>2</v>
      </c>
      <c r="N9" s="32">
        <f>COUNTIF(Inmatning!D:D, "95")</f>
        <v>0</v>
      </c>
      <c r="O9" s="32">
        <f>COUNTIF(Inmatning!D:D, "96")</f>
        <v>0</v>
      </c>
      <c r="P9" s="32">
        <f>COUNTIF(Inmatning!D:D, "97")</f>
        <v>0</v>
      </c>
      <c r="Q9" s="32">
        <f>COUNTIF(Inmatning!D:D, "98")</f>
        <v>0</v>
      </c>
      <c r="R9" s="32">
        <f>COUNTIF(Inmatning!D:D, "99")</f>
        <v>0</v>
      </c>
      <c r="S9" s="32">
        <f>COUNTIF(Inmatning!D:D, "100")</f>
        <v>0</v>
      </c>
    </row>
    <row r="10" spans="1:22" x14ac:dyDescent="0.2">
      <c r="A10" s="17"/>
      <c r="B10" s="17"/>
      <c r="C10" s="17"/>
      <c r="D10" s="17"/>
      <c r="E10" s="17"/>
      <c r="F10" s="1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2" x14ac:dyDescent="0.2">
      <c r="A11" s="17"/>
      <c r="B11" s="17"/>
      <c r="C11" s="17"/>
      <c r="D11" s="17"/>
      <c r="E11" s="17"/>
      <c r="F11" s="33" t="s">
        <v>132</v>
      </c>
      <c r="G11" s="34">
        <f>SUM(G9:S9)</f>
        <v>95</v>
      </c>
      <c r="H11" s="17"/>
      <c r="I11" s="17"/>
      <c r="J11" s="17"/>
      <c r="K11" s="108"/>
      <c r="L11" s="17"/>
      <c r="M11" s="17"/>
      <c r="N11" s="17"/>
      <c r="O11" s="17"/>
      <c r="P11" s="17"/>
      <c r="Q11" s="17"/>
      <c r="R11" s="17"/>
      <c r="S11" s="17"/>
    </row>
    <row r="12" spans="1:22" x14ac:dyDescent="0.2">
      <c r="A12" s="17"/>
      <c r="B12" s="17"/>
      <c r="C12" s="17"/>
      <c r="D12" s="17"/>
      <c r="E12" s="17"/>
      <c r="F12" s="31"/>
      <c r="G12" s="9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2" x14ac:dyDescent="0.2">
      <c r="G13" s="91">
        <v>85</v>
      </c>
      <c r="H13" s="91">
        <v>86</v>
      </c>
      <c r="I13" s="91">
        <v>87</v>
      </c>
      <c r="J13" s="91">
        <v>88</v>
      </c>
      <c r="K13" s="91">
        <v>89</v>
      </c>
      <c r="L13" s="91">
        <v>90</v>
      </c>
      <c r="M13" s="91">
        <v>91</v>
      </c>
      <c r="N13" s="91">
        <v>92</v>
      </c>
      <c r="O13" s="91">
        <v>93</v>
      </c>
      <c r="P13" s="91">
        <v>94</v>
      </c>
      <c r="Q13" s="91">
        <v>95</v>
      </c>
      <c r="R13" s="91">
        <v>96</v>
      </c>
      <c r="S13" s="91">
        <v>97</v>
      </c>
      <c r="T13" s="91">
        <v>98</v>
      </c>
      <c r="U13" s="91">
        <v>99</v>
      </c>
      <c r="V13" s="91">
        <v>100</v>
      </c>
    </row>
    <row r="14" spans="1:22" x14ac:dyDescent="0.2">
      <c r="A14" s="83" t="s">
        <v>5</v>
      </c>
      <c r="B14" s="81">
        <f>SUM(Inmatning!E:E)</f>
        <v>0</v>
      </c>
      <c r="C14" s="81">
        <f>COUNT(Inmatning!E:E)</f>
        <v>0</v>
      </c>
      <c r="D14" s="81" t="e">
        <f>B14/C14</f>
        <v>#DIV/0!</v>
      </c>
      <c r="F14" s="83" t="s">
        <v>5</v>
      </c>
      <c r="G14" s="81">
        <f>COUNTIF(Inmatning!E:E, "85")</f>
        <v>0</v>
      </c>
      <c r="H14" s="81">
        <f>COUNTIF(Inmatning!E:E, "86")</f>
        <v>0</v>
      </c>
      <c r="I14" s="81">
        <f>COUNTIF(Inmatning!E:E, "87")</f>
        <v>0</v>
      </c>
      <c r="J14" s="81">
        <f>COUNTIF(Inmatning!E:E, "88")</f>
        <v>0</v>
      </c>
      <c r="K14" s="81">
        <f>COUNTIF(Inmatning!E:E, "89")</f>
        <v>0</v>
      </c>
      <c r="L14" s="81">
        <f>COUNTIF(Inmatning!E:E, "90")</f>
        <v>0</v>
      </c>
      <c r="M14" s="81">
        <f>COUNTIF(Inmatning!E:E, "91")</f>
        <v>0</v>
      </c>
      <c r="N14" s="81">
        <f>COUNTIF(Inmatning!E:E, "92")</f>
        <v>0</v>
      </c>
      <c r="O14" s="81">
        <f>COUNTIF(Inmatning!E:E, "93")</f>
        <v>0</v>
      </c>
      <c r="P14" s="81">
        <f>COUNTIF(Inmatning!E:E, "94")</f>
        <v>0</v>
      </c>
      <c r="Q14" s="81">
        <f>COUNTIF(Inmatning!E:E, "95")</f>
        <v>0</v>
      </c>
      <c r="R14" s="81">
        <f>COUNTIF(Inmatning!E:E, "96")</f>
        <v>0</v>
      </c>
      <c r="S14" s="81">
        <f>COUNTIF(Inmatning!E:E, "97")</f>
        <v>0</v>
      </c>
      <c r="T14" s="81">
        <f>COUNTIF(Inmatning!E:E, "98")</f>
        <v>0</v>
      </c>
      <c r="U14" s="81">
        <f>COUNTIF(Inmatning!E:E, "99")</f>
        <v>0</v>
      </c>
      <c r="V14" s="81">
        <f>COUNTIF(Inmatning!E:E, "100")</f>
        <v>0</v>
      </c>
    </row>
    <row r="15" spans="1:22" x14ac:dyDescent="0.2">
      <c r="A15" s="88"/>
      <c r="B15" s="89"/>
      <c r="C15" s="89"/>
      <c r="D15" s="89"/>
    </row>
    <row r="16" spans="1:22" x14ac:dyDescent="0.2">
      <c r="A16" s="84"/>
      <c r="F16" s="87" t="s">
        <v>132</v>
      </c>
      <c r="G16" s="86">
        <f>SUM(G14:V14)</f>
        <v>0</v>
      </c>
    </row>
    <row r="17" spans="1:17" x14ac:dyDescent="0.2">
      <c r="A17" s="84"/>
      <c r="F17" s="84"/>
    </row>
    <row r="18" spans="1:17" x14ac:dyDescent="0.2">
      <c r="A18" s="84"/>
      <c r="F18" s="84"/>
    </row>
    <row r="19" spans="1:17" x14ac:dyDescent="0.2">
      <c r="A19" s="84"/>
      <c r="F19" s="84"/>
      <c r="G19" s="92">
        <v>90</v>
      </c>
      <c r="H19" s="92">
        <v>91</v>
      </c>
      <c r="I19" s="92">
        <v>92</v>
      </c>
      <c r="J19" s="92">
        <v>93</v>
      </c>
      <c r="K19" s="92">
        <v>94</v>
      </c>
      <c r="L19" s="92">
        <v>95</v>
      </c>
      <c r="M19" s="92">
        <v>96</v>
      </c>
      <c r="N19" s="92">
        <v>97</v>
      </c>
      <c r="O19" s="92">
        <v>98</v>
      </c>
      <c r="P19" s="92">
        <v>99</v>
      </c>
      <c r="Q19" s="92">
        <v>100</v>
      </c>
    </row>
    <row r="20" spans="1:17" x14ac:dyDescent="0.2">
      <c r="A20" s="85" t="s">
        <v>6</v>
      </c>
      <c r="B20" s="82">
        <f>SUM(Inmatning!F:F)</f>
        <v>0</v>
      </c>
      <c r="C20" s="82">
        <f>COUNT(Inmatning!F:F)</f>
        <v>0</v>
      </c>
      <c r="D20" s="82" t="e">
        <f>B20/C20</f>
        <v>#DIV/0!</v>
      </c>
      <c r="F20" s="85" t="s">
        <v>6</v>
      </c>
      <c r="G20" s="82">
        <f>COUNTIF(Inmatning!F:F, "90")</f>
        <v>0</v>
      </c>
      <c r="H20" s="82">
        <f>COUNTIF(Inmatning!F:F, "91")</f>
        <v>0</v>
      </c>
      <c r="I20" s="82">
        <f>COUNTIF(Inmatning!F:F, "92")</f>
        <v>0</v>
      </c>
      <c r="J20" s="82">
        <f>COUNTIF(Inmatning!F:F, "93")</f>
        <v>0</v>
      </c>
      <c r="K20" s="82">
        <f>COUNTIF(Inmatning!F:F, "94")</f>
        <v>0</v>
      </c>
      <c r="L20" s="82">
        <f>COUNTIF(Inmatning!F:F, "95")</f>
        <v>0</v>
      </c>
      <c r="M20" s="82">
        <f>COUNTIF(Inmatning!F:F, "96")</f>
        <v>0</v>
      </c>
      <c r="N20" s="82">
        <f>COUNTIF(Inmatning!F:F, "97")</f>
        <v>0</v>
      </c>
      <c r="O20" s="82">
        <f>COUNTIF(Inmatning!F:F, "98")</f>
        <v>0</v>
      </c>
      <c r="P20" s="82">
        <f>COUNTIF(Inmatning!F:F, "99")</f>
        <v>0</v>
      </c>
      <c r="Q20" s="82">
        <f>COUNTIF(Inmatning!F:F, "100")</f>
        <v>0</v>
      </c>
    </row>
    <row r="21" spans="1:17" x14ac:dyDescent="0.2">
      <c r="F21" s="84"/>
    </row>
    <row r="22" spans="1:17" x14ac:dyDescent="0.2">
      <c r="F22" s="87" t="s">
        <v>132</v>
      </c>
      <c r="G22" s="86">
        <f>SUM(G20:Q20)</f>
        <v>0</v>
      </c>
    </row>
    <row r="24" spans="1:17" x14ac:dyDescent="0.2">
      <c r="F24" s="93" t="s">
        <v>158</v>
      </c>
      <c r="G24" s="93"/>
      <c r="H24" s="93">
        <f>SUM(G22)+G16+G11+G6</f>
        <v>602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9"/>
  <sheetViews>
    <sheetView workbookViewId="0">
      <pane ySplit="1" topLeftCell="A714" activePane="bottomLeft" state="frozen"/>
      <selection activeCell="B1" sqref="B1"/>
      <selection pane="bottomLeft" activeCell="C730" sqref="C730"/>
    </sheetView>
  </sheetViews>
  <sheetFormatPr defaultRowHeight="15" x14ac:dyDescent="0.2"/>
  <sheetData>
    <row r="1" spans="1:6" x14ac:dyDescent="0.2">
      <c r="A1" s="76" t="s">
        <v>15</v>
      </c>
      <c r="B1" s="106" t="s">
        <v>12</v>
      </c>
      <c r="C1" s="77" t="s">
        <v>13</v>
      </c>
      <c r="D1" s="78" t="s">
        <v>4</v>
      </c>
      <c r="E1" s="79" t="s">
        <v>5</v>
      </c>
      <c r="F1" s="80" t="s">
        <v>6</v>
      </c>
    </row>
    <row r="2" spans="1:6" x14ac:dyDescent="0.2">
      <c r="A2">
        <v>46</v>
      </c>
      <c r="B2">
        <v>49</v>
      </c>
      <c r="C2">
        <v>44</v>
      </c>
      <c r="D2">
        <v>79</v>
      </c>
    </row>
    <row r="3" spans="1:6" x14ac:dyDescent="0.2">
      <c r="A3">
        <v>43</v>
      </c>
      <c r="B3">
        <v>44</v>
      </c>
      <c r="C3">
        <v>46</v>
      </c>
      <c r="D3">
        <v>85</v>
      </c>
    </row>
    <row r="4" spans="1:6" x14ac:dyDescent="0.2">
      <c r="A4">
        <v>41</v>
      </c>
      <c r="B4">
        <v>45</v>
      </c>
      <c r="C4">
        <v>41</v>
      </c>
      <c r="D4">
        <v>89</v>
      </c>
    </row>
    <row r="5" spans="1:6" x14ac:dyDescent="0.2">
      <c r="A5">
        <v>45</v>
      </c>
      <c r="B5">
        <v>45</v>
      </c>
      <c r="C5">
        <v>46</v>
      </c>
      <c r="D5">
        <v>88</v>
      </c>
    </row>
    <row r="6" spans="1:6" x14ac:dyDescent="0.2">
      <c r="A6">
        <v>44</v>
      </c>
      <c r="B6">
        <v>48</v>
      </c>
      <c r="C6">
        <v>44</v>
      </c>
      <c r="D6">
        <v>88</v>
      </c>
    </row>
    <row r="7" spans="1:6" x14ac:dyDescent="0.2">
      <c r="A7">
        <v>42</v>
      </c>
      <c r="B7">
        <v>43</v>
      </c>
      <c r="C7">
        <v>42</v>
      </c>
      <c r="D7">
        <v>88</v>
      </c>
    </row>
    <row r="8" spans="1:6" x14ac:dyDescent="0.2">
      <c r="A8">
        <v>41</v>
      </c>
      <c r="B8">
        <v>45</v>
      </c>
      <c r="C8" s="109">
        <v>47</v>
      </c>
      <c r="D8">
        <v>88</v>
      </c>
    </row>
    <row r="9" spans="1:6" x14ac:dyDescent="0.2">
      <c r="A9">
        <v>40</v>
      </c>
      <c r="B9">
        <v>40</v>
      </c>
      <c r="C9">
        <v>47</v>
      </c>
      <c r="D9">
        <v>91</v>
      </c>
    </row>
    <row r="10" spans="1:6" x14ac:dyDescent="0.2">
      <c r="A10">
        <v>43</v>
      </c>
      <c r="B10">
        <v>45</v>
      </c>
      <c r="C10">
        <v>48</v>
      </c>
      <c r="D10">
        <v>92</v>
      </c>
    </row>
    <row r="11" spans="1:6" x14ac:dyDescent="0.2">
      <c r="A11">
        <v>43</v>
      </c>
      <c r="B11">
        <v>37</v>
      </c>
      <c r="C11">
        <v>46</v>
      </c>
      <c r="D11">
        <v>88</v>
      </c>
    </row>
    <row r="12" spans="1:6" x14ac:dyDescent="0.2">
      <c r="A12">
        <v>40</v>
      </c>
      <c r="B12">
        <v>43</v>
      </c>
      <c r="C12">
        <v>45</v>
      </c>
      <c r="D12">
        <v>83</v>
      </c>
    </row>
    <row r="13" spans="1:6" x14ac:dyDescent="0.2">
      <c r="A13">
        <v>35</v>
      </c>
      <c r="B13">
        <v>41</v>
      </c>
      <c r="C13">
        <v>43</v>
      </c>
      <c r="D13">
        <v>85</v>
      </c>
    </row>
    <row r="14" spans="1:6" x14ac:dyDescent="0.2">
      <c r="A14">
        <v>34</v>
      </c>
      <c r="B14">
        <v>40</v>
      </c>
      <c r="C14">
        <v>46</v>
      </c>
      <c r="D14">
        <v>93</v>
      </c>
    </row>
    <row r="15" spans="1:6" x14ac:dyDescent="0.2">
      <c r="A15">
        <v>41</v>
      </c>
      <c r="B15">
        <v>41</v>
      </c>
      <c r="C15">
        <v>45</v>
      </c>
      <c r="D15">
        <v>90</v>
      </c>
    </row>
    <row r="16" spans="1:6" x14ac:dyDescent="0.2">
      <c r="A16">
        <v>45</v>
      </c>
      <c r="B16">
        <v>48</v>
      </c>
      <c r="C16">
        <v>42</v>
      </c>
      <c r="D16">
        <v>85</v>
      </c>
    </row>
    <row r="17" spans="1:4" x14ac:dyDescent="0.2">
      <c r="A17">
        <v>44</v>
      </c>
      <c r="B17">
        <v>45</v>
      </c>
      <c r="C17">
        <v>43</v>
      </c>
      <c r="D17">
        <v>92</v>
      </c>
    </row>
    <row r="18" spans="1:4" x14ac:dyDescent="0.2">
      <c r="A18">
        <v>39</v>
      </c>
      <c r="B18">
        <v>44</v>
      </c>
      <c r="C18">
        <v>43</v>
      </c>
      <c r="D18">
        <v>91</v>
      </c>
    </row>
    <row r="19" spans="1:4" x14ac:dyDescent="0.2">
      <c r="A19">
        <v>43</v>
      </c>
      <c r="B19">
        <v>45</v>
      </c>
      <c r="C19">
        <v>44</v>
      </c>
      <c r="D19">
        <v>88</v>
      </c>
    </row>
    <row r="20" spans="1:4" x14ac:dyDescent="0.2">
      <c r="A20">
        <v>43</v>
      </c>
      <c r="B20">
        <v>46</v>
      </c>
      <c r="C20">
        <v>46</v>
      </c>
      <c r="D20">
        <v>89</v>
      </c>
    </row>
    <row r="21" spans="1:4" x14ac:dyDescent="0.2">
      <c r="A21">
        <v>43</v>
      </c>
      <c r="B21">
        <v>46</v>
      </c>
      <c r="C21">
        <v>46</v>
      </c>
      <c r="D21">
        <v>87</v>
      </c>
    </row>
    <row r="22" spans="1:4" x14ac:dyDescent="0.2">
      <c r="A22">
        <v>36</v>
      </c>
      <c r="B22">
        <v>41</v>
      </c>
      <c r="C22">
        <v>48</v>
      </c>
      <c r="D22">
        <v>87</v>
      </c>
    </row>
    <row r="23" spans="1:4" x14ac:dyDescent="0.2">
      <c r="A23">
        <v>40</v>
      </c>
      <c r="B23">
        <v>48</v>
      </c>
      <c r="C23">
        <v>47</v>
      </c>
      <c r="D23">
        <v>85</v>
      </c>
    </row>
    <row r="24" spans="1:4" x14ac:dyDescent="0.2">
      <c r="A24">
        <v>42</v>
      </c>
      <c r="B24">
        <v>48</v>
      </c>
      <c r="C24">
        <v>45</v>
      </c>
      <c r="D24">
        <v>85</v>
      </c>
    </row>
    <row r="25" spans="1:4" x14ac:dyDescent="0.2">
      <c r="A25">
        <v>42</v>
      </c>
      <c r="B25">
        <v>44</v>
      </c>
      <c r="C25">
        <v>43</v>
      </c>
      <c r="D25">
        <v>89</v>
      </c>
    </row>
    <row r="26" spans="1:4" x14ac:dyDescent="0.2">
      <c r="B26">
        <v>47</v>
      </c>
      <c r="C26">
        <v>46</v>
      </c>
      <c r="D26">
        <v>82</v>
      </c>
    </row>
    <row r="27" spans="1:4" x14ac:dyDescent="0.2">
      <c r="B27">
        <v>45</v>
      </c>
      <c r="C27">
        <v>46</v>
      </c>
      <c r="D27">
        <v>86</v>
      </c>
    </row>
    <row r="28" spans="1:4" x14ac:dyDescent="0.2">
      <c r="B28">
        <v>46</v>
      </c>
      <c r="C28">
        <v>46</v>
      </c>
      <c r="D28">
        <v>90</v>
      </c>
    </row>
    <row r="29" spans="1:4" x14ac:dyDescent="0.2">
      <c r="B29">
        <v>46</v>
      </c>
      <c r="C29">
        <v>42</v>
      </c>
      <c r="D29">
        <v>87</v>
      </c>
    </row>
    <row r="30" spans="1:4" x14ac:dyDescent="0.2">
      <c r="B30">
        <v>45</v>
      </c>
      <c r="C30">
        <v>46</v>
      </c>
      <c r="D30">
        <v>84</v>
      </c>
    </row>
    <row r="31" spans="1:4" x14ac:dyDescent="0.2">
      <c r="B31">
        <v>45</v>
      </c>
      <c r="C31">
        <v>46</v>
      </c>
      <c r="D31">
        <v>86</v>
      </c>
    </row>
    <row r="32" spans="1:4" x14ac:dyDescent="0.2">
      <c r="B32">
        <v>49</v>
      </c>
      <c r="C32">
        <v>46</v>
      </c>
      <c r="D32">
        <v>82</v>
      </c>
    </row>
    <row r="33" spans="2:4" x14ac:dyDescent="0.2">
      <c r="B33">
        <v>45</v>
      </c>
      <c r="C33">
        <v>47</v>
      </c>
      <c r="D33">
        <v>83</v>
      </c>
    </row>
    <row r="34" spans="2:4" x14ac:dyDescent="0.2">
      <c r="B34">
        <v>43</v>
      </c>
      <c r="C34">
        <v>45</v>
      </c>
      <c r="D34">
        <v>88</v>
      </c>
    </row>
    <row r="35" spans="2:4" x14ac:dyDescent="0.2">
      <c r="B35">
        <v>44</v>
      </c>
      <c r="C35">
        <v>46</v>
      </c>
      <c r="D35">
        <v>89</v>
      </c>
    </row>
    <row r="36" spans="2:4" x14ac:dyDescent="0.2">
      <c r="B36">
        <v>47</v>
      </c>
      <c r="C36">
        <v>48</v>
      </c>
      <c r="D36">
        <v>88</v>
      </c>
    </row>
    <row r="37" spans="2:4" x14ac:dyDescent="0.2">
      <c r="B37">
        <v>43</v>
      </c>
      <c r="C37">
        <v>46</v>
      </c>
      <c r="D37">
        <v>83</v>
      </c>
    </row>
    <row r="38" spans="2:4" x14ac:dyDescent="0.2">
      <c r="B38">
        <v>43</v>
      </c>
      <c r="C38">
        <v>46</v>
      </c>
      <c r="D38">
        <v>84</v>
      </c>
    </row>
    <row r="39" spans="2:4" x14ac:dyDescent="0.2">
      <c r="B39">
        <v>43</v>
      </c>
      <c r="C39">
        <v>45</v>
      </c>
      <c r="D39">
        <v>91</v>
      </c>
    </row>
    <row r="40" spans="2:4" x14ac:dyDescent="0.2">
      <c r="B40">
        <v>45</v>
      </c>
      <c r="C40">
        <v>46</v>
      </c>
      <c r="D40">
        <v>91</v>
      </c>
    </row>
    <row r="41" spans="2:4" x14ac:dyDescent="0.2">
      <c r="B41">
        <v>47</v>
      </c>
      <c r="C41">
        <v>43</v>
      </c>
      <c r="D41">
        <v>90</v>
      </c>
    </row>
    <row r="42" spans="2:4" x14ac:dyDescent="0.2">
      <c r="B42">
        <v>48</v>
      </c>
      <c r="C42">
        <v>45</v>
      </c>
      <c r="D42">
        <v>86</v>
      </c>
    </row>
    <row r="43" spans="2:4" x14ac:dyDescent="0.2">
      <c r="B43">
        <v>41</v>
      </c>
      <c r="C43">
        <v>44</v>
      </c>
      <c r="D43">
        <v>88</v>
      </c>
    </row>
    <row r="44" spans="2:4" x14ac:dyDescent="0.2">
      <c r="B44">
        <v>48</v>
      </c>
      <c r="C44">
        <v>47</v>
      </c>
      <c r="D44">
        <v>89</v>
      </c>
    </row>
    <row r="45" spans="2:4" x14ac:dyDescent="0.2">
      <c r="B45">
        <v>43</v>
      </c>
      <c r="C45">
        <v>42</v>
      </c>
      <c r="D45">
        <v>83</v>
      </c>
    </row>
    <row r="46" spans="2:4" x14ac:dyDescent="0.2">
      <c r="B46">
        <v>43</v>
      </c>
      <c r="C46">
        <v>47</v>
      </c>
      <c r="D46">
        <v>80</v>
      </c>
    </row>
    <row r="47" spans="2:4" x14ac:dyDescent="0.2">
      <c r="B47">
        <v>44</v>
      </c>
      <c r="C47">
        <v>45</v>
      </c>
      <c r="D47">
        <v>88</v>
      </c>
    </row>
    <row r="48" spans="2:4" x14ac:dyDescent="0.2">
      <c r="B48">
        <v>37</v>
      </c>
      <c r="C48">
        <v>46</v>
      </c>
      <c r="D48">
        <v>88</v>
      </c>
    </row>
    <row r="49" spans="2:4" x14ac:dyDescent="0.2">
      <c r="B49">
        <v>45</v>
      </c>
      <c r="C49">
        <v>48</v>
      </c>
      <c r="D49">
        <v>83</v>
      </c>
    </row>
    <row r="50" spans="2:4" x14ac:dyDescent="0.2">
      <c r="B50">
        <v>41</v>
      </c>
      <c r="C50">
        <v>45</v>
      </c>
      <c r="D50">
        <v>90</v>
      </c>
    </row>
    <row r="51" spans="2:4" x14ac:dyDescent="0.2">
      <c r="B51">
        <v>46</v>
      </c>
      <c r="C51">
        <v>47</v>
      </c>
      <c r="D51">
        <v>91</v>
      </c>
    </row>
    <row r="52" spans="2:4" x14ac:dyDescent="0.2">
      <c r="B52">
        <v>45</v>
      </c>
      <c r="C52">
        <v>47</v>
      </c>
      <c r="D52">
        <v>92</v>
      </c>
    </row>
    <row r="53" spans="2:4" x14ac:dyDescent="0.2">
      <c r="B53">
        <v>41</v>
      </c>
      <c r="C53">
        <v>46</v>
      </c>
      <c r="D53">
        <v>90</v>
      </c>
    </row>
    <row r="54" spans="2:4" x14ac:dyDescent="0.2">
      <c r="B54">
        <v>43</v>
      </c>
      <c r="C54">
        <v>45</v>
      </c>
      <c r="D54">
        <v>94</v>
      </c>
    </row>
    <row r="55" spans="2:4" x14ac:dyDescent="0.2">
      <c r="B55">
        <v>44</v>
      </c>
      <c r="C55">
        <v>45</v>
      </c>
      <c r="D55">
        <v>88</v>
      </c>
    </row>
    <row r="56" spans="2:4" x14ac:dyDescent="0.2">
      <c r="B56">
        <v>44</v>
      </c>
      <c r="C56">
        <v>45</v>
      </c>
      <c r="D56">
        <v>84</v>
      </c>
    </row>
    <row r="57" spans="2:4" x14ac:dyDescent="0.2">
      <c r="B57">
        <v>45</v>
      </c>
      <c r="C57">
        <v>45</v>
      </c>
      <c r="D57">
        <v>85</v>
      </c>
    </row>
    <row r="58" spans="2:4" x14ac:dyDescent="0.2">
      <c r="B58">
        <v>39</v>
      </c>
      <c r="C58">
        <v>47</v>
      </c>
      <c r="D58">
        <v>83</v>
      </c>
    </row>
    <row r="59" spans="2:4" x14ac:dyDescent="0.2">
      <c r="B59">
        <v>50</v>
      </c>
      <c r="C59">
        <v>48</v>
      </c>
      <c r="D59">
        <v>88</v>
      </c>
    </row>
    <row r="60" spans="2:4" x14ac:dyDescent="0.2">
      <c r="B60">
        <v>38</v>
      </c>
      <c r="C60">
        <v>46</v>
      </c>
      <c r="D60">
        <v>84</v>
      </c>
    </row>
    <row r="61" spans="2:4" x14ac:dyDescent="0.2">
      <c r="B61">
        <v>43</v>
      </c>
      <c r="C61">
        <v>45</v>
      </c>
      <c r="D61">
        <v>88</v>
      </c>
    </row>
    <row r="62" spans="2:4" x14ac:dyDescent="0.2">
      <c r="B62">
        <v>43</v>
      </c>
      <c r="C62">
        <v>46</v>
      </c>
      <c r="D62">
        <v>85</v>
      </c>
    </row>
    <row r="63" spans="2:4" x14ac:dyDescent="0.2">
      <c r="B63">
        <v>41</v>
      </c>
      <c r="C63">
        <v>46</v>
      </c>
      <c r="D63">
        <v>89</v>
      </c>
    </row>
    <row r="64" spans="2:4" x14ac:dyDescent="0.2">
      <c r="B64">
        <v>43</v>
      </c>
      <c r="C64">
        <v>47</v>
      </c>
      <c r="D64">
        <v>89</v>
      </c>
    </row>
    <row r="65" spans="2:4" x14ac:dyDescent="0.2">
      <c r="B65">
        <v>43</v>
      </c>
      <c r="C65">
        <v>44</v>
      </c>
      <c r="D65">
        <v>88</v>
      </c>
    </row>
    <row r="66" spans="2:4" x14ac:dyDescent="0.2">
      <c r="B66">
        <v>45</v>
      </c>
      <c r="C66">
        <v>47</v>
      </c>
      <c r="D66">
        <v>92</v>
      </c>
    </row>
    <row r="67" spans="2:4" x14ac:dyDescent="0.2">
      <c r="B67">
        <v>40</v>
      </c>
      <c r="C67">
        <v>46</v>
      </c>
      <c r="D67">
        <v>80</v>
      </c>
    </row>
    <row r="68" spans="2:4" x14ac:dyDescent="0.2">
      <c r="B68">
        <v>45</v>
      </c>
      <c r="C68">
        <v>46</v>
      </c>
      <c r="D68">
        <v>88</v>
      </c>
    </row>
    <row r="69" spans="2:4" x14ac:dyDescent="0.2">
      <c r="B69">
        <v>45</v>
      </c>
      <c r="C69">
        <v>46</v>
      </c>
      <c r="D69">
        <v>84</v>
      </c>
    </row>
    <row r="70" spans="2:4" x14ac:dyDescent="0.2">
      <c r="B70">
        <v>45</v>
      </c>
      <c r="C70">
        <v>48</v>
      </c>
      <c r="D70">
        <v>90</v>
      </c>
    </row>
    <row r="71" spans="2:4" x14ac:dyDescent="0.2">
      <c r="B71">
        <v>45</v>
      </c>
      <c r="C71">
        <v>45</v>
      </c>
      <c r="D71">
        <v>91</v>
      </c>
    </row>
    <row r="72" spans="2:4" x14ac:dyDescent="0.2">
      <c r="B72">
        <v>44</v>
      </c>
      <c r="C72">
        <v>48</v>
      </c>
      <c r="D72">
        <v>90</v>
      </c>
    </row>
    <row r="73" spans="2:4" x14ac:dyDescent="0.2">
      <c r="B73">
        <v>45</v>
      </c>
      <c r="C73">
        <v>43</v>
      </c>
      <c r="D73">
        <v>83</v>
      </c>
    </row>
    <row r="74" spans="2:4" x14ac:dyDescent="0.2">
      <c r="B74">
        <v>48</v>
      </c>
      <c r="C74">
        <v>45</v>
      </c>
      <c r="D74">
        <v>88</v>
      </c>
    </row>
    <row r="75" spans="2:4" x14ac:dyDescent="0.2">
      <c r="B75">
        <v>45</v>
      </c>
      <c r="C75">
        <v>45</v>
      </c>
      <c r="D75">
        <v>88</v>
      </c>
    </row>
    <row r="76" spans="2:4" x14ac:dyDescent="0.2">
      <c r="B76">
        <v>42</v>
      </c>
      <c r="C76">
        <v>46</v>
      </c>
      <c r="D76">
        <v>88</v>
      </c>
    </row>
    <row r="77" spans="2:4" x14ac:dyDescent="0.2">
      <c r="B77">
        <v>45</v>
      </c>
      <c r="C77">
        <v>47</v>
      </c>
      <c r="D77">
        <v>89</v>
      </c>
    </row>
    <row r="78" spans="2:4" x14ac:dyDescent="0.2">
      <c r="B78">
        <v>45</v>
      </c>
      <c r="C78">
        <v>44</v>
      </c>
      <c r="D78">
        <v>85</v>
      </c>
    </row>
    <row r="79" spans="2:4" x14ac:dyDescent="0.2">
      <c r="B79">
        <v>44</v>
      </c>
      <c r="C79">
        <v>43</v>
      </c>
      <c r="D79">
        <v>93</v>
      </c>
    </row>
    <row r="80" spans="2:4" x14ac:dyDescent="0.2">
      <c r="B80">
        <v>45</v>
      </c>
      <c r="C80">
        <v>41</v>
      </c>
      <c r="D80">
        <v>88</v>
      </c>
    </row>
    <row r="81" spans="2:4" x14ac:dyDescent="0.2">
      <c r="B81">
        <v>41</v>
      </c>
      <c r="C81">
        <v>44</v>
      </c>
      <c r="D81">
        <v>88</v>
      </c>
    </row>
    <row r="82" spans="2:4" x14ac:dyDescent="0.2">
      <c r="B82">
        <v>41</v>
      </c>
      <c r="C82">
        <v>46</v>
      </c>
      <c r="D82">
        <v>83</v>
      </c>
    </row>
    <row r="83" spans="2:4" x14ac:dyDescent="0.2">
      <c r="B83">
        <v>45</v>
      </c>
      <c r="C83">
        <v>45</v>
      </c>
      <c r="D83">
        <v>82</v>
      </c>
    </row>
    <row r="84" spans="2:4" x14ac:dyDescent="0.2">
      <c r="B84">
        <v>46</v>
      </c>
      <c r="C84">
        <v>47</v>
      </c>
      <c r="D84">
        <v>92</v>
      </c>
    </row>
    <row r="85" spans="2:4" x14ac:dyDescent="0.2">
      <c r="B85">
        <v>45</v>
      </c>
      <c r="C85">
        <v>45</v>
      </c>
      <c r="D85">
        <v>93</v>
      </c>
    </row>
    <row r="86" spans="2:4" x14ac:dyDescent="0.2">
      <c r="B86">
        <v>47</v>
      </c>
      <c r="C86">
        <v>47</v>
      </c>
      <c r="D86">
        <v>85</v>
      </c>
    </row>
    <row r="87" spans="2:4" x14ac:dyDescent="0.2">
      <c r="B87">
        <v>44</v>
      </c>
      <c r="C87">
        <v>44</v>
      </c>
      <c r="D87">
        <v>87</v>
      </c>
    </row>
    <row r="88" spans="2:4" x14ac:dyDescent="0.2">
      <c r="B88">
        <v>45</v>
      </c>
      <c r="C88">
        <v>47</v>
      </c>
      <c r="D88">
        <v>93</v>
      </c>
    </row>
    <row r="89" spans="2:4" x14ac:dyDescent="0.2">
      <c r="B89">
        <v>42</v>
      </c>
      <c r="C89">
        <v>46</v>
      </c>
      <c r="D89">
        <v>87</v>
      </c>
    </row>
    <row r="90" spans="2:4" x14ac:dyDescent="0.2">
      <c r="B90">
        <v>44</v>
      </c>
      <c r="C90">
        <v>46</v>
      </c>
      <c r="D90">
        <v>89</v>
      </c>
    </row>
    <row r="91" spans="2:4" x14ac:dyDescent="0.2">
      <c r="B91">
        <v>44</v>
      </c>
      <c r="C91">
        <v>45</v>
      </c>
      <c r="D91">
        <v>88</v>
      </c>
    </row>
    <row r="92" spans="2:4" x14ac:dyDescent="0.2">
      <c r="B92">
        <v>43</v>
      </c>
      <c r="C92">
        <v>45</v>
      </c>
      <c r="D92">
        <v>92</v>
      </c>
    </row>
    <row r="93" spans="2:4" x14ac:dyDescent="0.2">
      <c r="B93">
        <v>45</v>
      </c>
      <c r="C93">
        <v>42</v>
      </c>
      <c r="D93">
        <v>82</v>
      </c>
    </row>
    <row r="94" spans="2:4" x14ac:dyDescent="0.2">
      <c r="B94">
        <v>43</v>
      </c>
      <c r="C94">
        <v>47</v>
      </c>
      <c r="D94">
        <v>92</v>
      </c>
    </row>
    <row r="95" spans="2:4" x14ac:dyDescent="0.2">
      <c r="B95">
        <v>47</v>
      </c>
      <c r="C95">
        <v>45</v>
      </c>
      <c r="D95">
        <v>90</v>
      </c>
    </row>
    <row r="96" spans="2:4" x14ac:dyDescent="0.2">
      <c r="B96">
        <v>48</v>
      </c>
      <c r="C96">
        <v>45</v>
      </c>
      <c r="D96">
        <v>91</v>
      </c>
    </row>
    <row r="97" spans="2:4" x14ac:dyDescent="0.2">
      <c r="B97">
        <v>43</v>
      </c>
      <c r="C97">
        <v>46</v>
      </c>
      <c r="D97">
        <v>89</v>
      </c>
    </row>
    <row r="98" spans="2:4" x14ac:dyDescent="0.2">
      <c r="B98">
        <v>47</v>
      </c>
      <c r="C98">
        <v>46</v>
      </c>
      <c r="D98">
        <v>87</v>
      </c>
    </row>
    <row r="99" spans="2:4" x14ac:dyDescent="0.2">
      <c r="B99">
        <v>45</v>
      </c>
      <c r="C99">
        <v>45</v>
      </c>
      <c r="D99">
        <v>88</v>
      </c>
    </row>
    <row r="100" spans="2:4" x14ac:dyDescent="0.2">
      <c r="B100">
        <v>44</v>
      </c>
      <c r="C100">
        <v>46</v>
      </c>
      <c r="D100">
        <v>87</v>
      </c>
    </row>
    <row r="101" spans="2:4" x14ac:dyDescent="0.2">
      <c r="B101">
        <v>47</v>
      </c>
      <c r="C101">
        <v>43</v>
      </c>
      <c r="D101">
        <v>87</v>
      </c>
    </row>
    <row r="102" spans="2:4" x14ac:dyDescent="0.2">
      <c r="B102">
        <v>47</v>
      </c>
      <c r="C102">
        <v>46</v>
      </c>
      <c r="D102">
        <v>87</v>
      </c>
    </row>
    <row r="103" spans="2:4" x14ac:dyDescent="0.2">
      <c r="B103">
        <v>46</v>
      </c>
      <c r="C103">
        <v>48</v>
      </c>
      <c r="D103">
        <v>85</v>
      </c>
    </row>
    <row r="104" spans="2:4" x14ac:dyDescent="0.2">
      <c r="B104">
        <v>45</v>
      </c>
      <c r="C104">
        <v>47</v>
      </c>
      <c r="D104">
        <v>82</v>
      </c>
    </row>
    <row r="105" spans="2:4" x14ac:dyDescent="0.2">
      <c r="B105">
        <v>43</v>
      </c>
      <c r="C105">
        <v>48</v>
      </c>
      <c r="D105">
        <v>84</v>
      </c>
    </row>
    <row r="106" spans="2:4" x14ac:dyDescent="0.2">
      <c r="B106">
        <v>41</v>
      </c>
      <c r="C106">
        <v>46</v>
      </c>
      <c r="D106">
        <v>88</v>
      </c>
    </row>
    <row r="107" spans="2:4" x14ac:dyDescent="0.2">
      <c r="B107">
        <v>42</v>
      </c>
      <c r="C107">
        <v>45</v>
      </c>
      <c r="D107">
        <v>89</v>
      </c>
    </row>
    <row r="108" spans="2:4" x14ac:dyDescent="0.2">
      <c r="B108">
        <v>44</v>
      </c>
      <c r="C108">
        <v>46</v>
      </c>
      <c r="D108">
        <v>88</v>
      </c>
    </row>
    <row r="109" spans="2:4" x14ac:dyDescent="0.2">
      <c r="B109">
        <v>47</v>
      </c>
      <c r="C109">
        <v>47</v>
      </c>
      <c r="D109">
        <v>84</v>
      </c>
    </row>
    <row r="110" spans="2:4" x14ac:dyDescent="0.2">
      <c r="B110">
        <v>45</v>
      </c>
      <c r="C110">
        <v>47</v>
      </c>
      <c r="D110">
        <v>88</v>
      </c>
    </row>
    <row r="111" spans="2:4" x14ac:dyDescent="0.2">
      <c r="B111">
        <v>47</v>
      </c>
      <c r="C111">
        <v>45</v>
      </c>
      <c r="D111">
        <v>85</v>
      </c>
    </row>
    <row r="112" spans="2:4" x14ac:dyDescent="0.2">
      <c r="B112">
        <v>45</v>
      </c>
      <c r="C112">
        <v>45</v>
      </c>
      <c r="D112">
        <v>88</v>
      </c>
    </row>
    <row r="113" spans="2:4" x14ac:dyDescent="0.2">
      <c r="B113">
        <v>38</v>
      </c>
      <c r="C113">
        <v>48</v>
      </c>
      <c r="D113">
        <v>84</v>
      </c>
    </row>
    <row r="114" spans="2:4" x14ac:dyDescent="0.2">
      <c r="B114">
        <v>41</v>
      </c>
      <c r="C114">
        <v>42</v>
      </c>
      <c r="D114">
        <v>90</v>
      </c>
    </row>
    <row r="115" spans="2:4" x14ac:dyDescent="0.2">
      <c r="B115">
        <v>45</v>
      </c>
      <c r="C115">
        <v>44</v>
      </c>
      <c r="D115">
        <v>92</v>
      </c>
    </row>
    <row r="116" spans="2:4" x14ac:dyDescent="0.2">
      <c r="B116">
        <v>47</v>
      </c>
      <c r="C116">
        <v>46</v>
      </c>
      <c r="D116">
        <v>85</v>
      </c>
    </row>
    <row r="117" spans="2:4" x14ac:dyDescent="0.2">
      <c r="B117">
        <v>38</v>
      </c>
      <c r="C117">
        <v>44</v>
      </c>
      <c r="D117">
        <v>88</v>
      </c>
    </row>
    <row r="118" spans="2:4" x14ac:dyDescent="0.2">
      <c r="B118">
        <v>46</v>
      </c>
      <c r="C118">
        <v>46</v>
      </c>
      <c r="D118">
        <v>80</v>
      </c>
    </row>
    <row r="119" spans="2:4" x14ac:dyDescent="0.2">
      <c r="C119">
        <v>45</v>
      </c>
      <c r="D119">
        <v>89</v>
      </c>
    </row>
    <row r="120" spans="2:4" x14ac:dyDescent="0.2">
      <c r="C120">
        <v>44</v>
      </c>
      <c r="D120">
        <v>89</v>
      </c>
    </row>
    <row r="121" spans="2:4" x14ac:dyDescent="0.2">
      <c r="C121">
        <v>45</v>
      </c>
      <c r="D121">
        <v>87</v>
      </c>
    </row>
    <row r="122" spans="2:4" x14ac:dyDescent="0.2">
      <c r="C122">
        <v>43</v>
      </c>
      <c r="D122">
        <v>90</v>
      </c>
    </row>
    <row r="123" spans="2:4" x14ac:dyDescent="0.2">
      <c r="C123">
        <v>44</v>
      </c>
      <c r="D123">
        <v>81</v>
      </c>
    </row>
    <row r="124" spans="2:4" x14ac:dyDescent="0.2">
      <c r="C124">
        <v>45</v>
      </c>
      <c r="D124">
        <v>89</v>
      </c>
    </row>
    <row r="125" spans="2:4" x14ac:dyDescent="0.2">
      <c r="C125">
        <v>45</v>
      </c>
      <c r="D125">
        <v>93</v>
      </c>
    </row>
    <row r="126" spans="2:4" x14ac:dyDescent="0.2">
      <c r="C126">
        <v>47</v>
      </c>
      <c r="D126">
        <v>86</v>
      </c>
    </row>
    <row r="127" spans="2:4" x14ac:dyDescent="0.2">
      <c r="C127">
        <v>44</v>
      </c>
      <c r="D127">
        <v>84</v>
      </c>
    </row>
    <row r="128" spans="2:4" x14ac:dyDescent="0.2">
      <c r="C128">
        <v>44</v>
      </c>
      <c r="D128">
        <v>86</v>
      </c>
    </row>
    <row r="129" spans="3:4" x14ac:dyDescent="0.2">
      <c r="C129">
        <v>44</v>
      </c>
      <c r="D129">
        <v>90</v>
      </c>
    </row>
    <row r="130" spans="3:4" x14ac:dyDescent="0.2">
      <c r="C130">
        <v>45</v>
      </c>
      <c r="D130">
        <v>92</v>
      </c>
    </row>
    <row r="131" spans="3:4" x14ac:dyDescent="0.2">
      <c r="C131">
        <v>47</v>
      </c>
      <c r="D131">
        <v>86</v>
      </c>
    </row>
    <row r="132" spans="3:4" x14ac:dyDescent="0.2">
      <c r="C132">
        <v>43</v>
      </c>
      <c r="D132">
        <v>91</v>
      </c>
    </row>
    <row r="133" spans="3:4" x14ac:dyDescent="0.2">
      <c r="C133">
        <v>46</v>
      </c>
      <c r="D133">
        <v>84</v>
      </c>
    </row>
    <row r="134" spans="3:4" x14ac:dyDescent="0.2">
      <c r="C134">
        <v>43</v>
      </c>
      <c r="D134">
        <v>94</v>
      </c>
    </row>
    <row r="135" spans="3:4" x14ac:dyDescent="0.2">
      <c r="C135">
        <v>44</v>
      </c>
      <c r="D135">
        <v>93</v>
      </c>
    </row>
    <row r="136" spans="3:4" x14ac:dyDescent="0.2">
      <c r="C136">
        <v>43</v>
      </c>
      <c r="D136">
        <v>86</v>
      </c>
    </row>
    <row r="137" spans="3:4" x14ac:dyDescent="0.2">
      <c r="C137">
        <v>46</v>
      </c>
      <c r="D137">
        <v>93</v>
      </c>
    </row>
    <row r="138" spans="3:4" x14ac:dyDescent="0.2">
      <c r="C138">
        <v>49</v>
      </c>
      <c r="D138">
        <v>88</v>
      </c>
    </row>
    <row r="139" spans="3:4" x14ac:dyDescent="0.2">
      <c r="C139">
        <v>47</v>
      </c>
      <c r="D139">
        <v>90</v>
      </c>
    </row>
    <row r="140" spans="3:4" x14ac:dyDescent="0.2">
      <c r="C140">
        <v>49</v>
      </c>
      <c r="D140">
        <v>88</v>
      </c>
    </row>
    <row r="141" spans="3:4" x14ac:dyDescent="0.2">
      <c r="C141">
        <v>48</v>
      </c>
      <c r="D141">
        <v>92</v>
      </c>
    </row>
    <row r="142" spans="3:4" x14ac:dyDescent="0.2">
      <c r="C142">
        <v>49</v>
      </c>
      <c r="D142">
        <v>84</v>
      </c>
    </row>
    <row r="143" spans="3:4" x14ac:dyDescent="0.2">
      <c r="C143">
        <v>47</v>
      </c>
      <c r="D143">
        <v>92</v>
      </c>
    </row>
    <row r="144" spans="3:4" x14ac:dyDescent="0.2">
      <c r="C144">
        <v>46</v>
      </c>
      <c r="D144">
        <v>93</v>
      </c>
    </row>
    <row r="145" spans="3:4" x14ac:dyDescent="0.2">
      <c r="C145">
        <v>48</v>
      </c>
      <c r="D145">
        <v>92</v>
      </c>
    </row>
    <row r="146" spans="3:4" x14ac:dyDescent="0.2">
      <c r="C146">
        <v>46</v>
      </c>
      <c r="D146">
        <v>89</v>
      </c>
    </row>
    <row r="147" spans="3:4" x14ac:dyDescent="0.2">
      <c r="C147">
        <v>47</v>
      </c>
      <c r="D147">
        <v>93</v>
      </c>
    </row>
    <row r="148" spans="3:4" x14ac:dyDescent="0.2">
      <c r="C148">
        <v>46</v>
      </c>
      <c r="D148">
        <v>90</v>
      </c>
    </row>
    <row r="149" spans="3:4" x14ac:dyDescent="0.2">
      <c r="C149">
        <v>44</v>
      </c>
      <c r="D149">
        <v>90</v>
      </c>
    </row>
    <row r="150" spans="3:4" x14ac:dyDescent="0.2">
      <c r="C150">
        <v>44</v>
      </c>
      <c r="D150">
        <v>90</v>
      </c>
    </row>
    <row r="151" spans="3:4" x14ac:dyDescent="0.2">
      <c r="C151">
        <v>45</v>
      </c>
      <c r="D151">
        <v>92</v>
      </c>
    </row>
    <row r="152" spans="3:4" x14ac:dyDescent="0.2">
      <c r="C152">
        <v>48</v>
      </c>
      <c r="D152">
        <v>93</v>
      </c>
    </row>
    <row r="153" spans="3:4" x14ac:dyDescent="0.2">
      <c r="C153">
        <v>46</v>
      </c>
      <c r="D153">
        <v>88</v>
      </c>
    </row>
    <row r="154" spans="3:4" x14ac:dyDescent="0.2">
      <c r="C154">
        <v>45</v>
      </c>
      <c r="D154">
        <v>90</v>
      </c>
    </row>
    <row r="155" spans="3:4" x14ac:dyDescent="0.2">
      <c r="C155">
        <v>45</v>
      </c>
    </row>
    <row r="156" spans="3:4" x14ac:dyDescent="0.2">
      <c r="C156">
        <v>47</v>
      </c>
    </row>
    <row r="157" spans="3:4" x14ac:dyDescent="0.2">
      <c r="C157">
        <v>50</v>
      </c>
    </row>
    <row r="158" spans="3:4" x14ac:dyDescent="0.2">
      <c r="C158">
        <v>45</v>
      </c>
    </row>
    <row r="159" spans="3:4" x14ac:dyDescent="0.2">
      <c r="C159">
        <v>46</v>
      </c>
    </row>
    <row r="160" spans="3:4" x14ac:dyDescent="0.2">
      <c r="C160">
        <v>42</v>
      </c>
    </row>
    <row r="161" spans="3:3" x14ac:dyDescent="0.2">
      <c r="C161">
        <v>44</v>
      </c>
    </row>
    <row r="162" spans="3:3" x14ac:dyDescent="0.2">
      <c r="C162">
        <v>49</v>
      </c>
    </row>
    <row r="163" spans="3:3" x14ac:dyDescent="0.2">
      <c r="C163">
        <v>43</v>
      </c>
    </row>
    <row r="164" spans="3:3" x14ac:dyDescent="0.2">
      <c r="C164">
        <v>44</v>
      </c>
    </row>
    <row r="165" spans="3:3" x14ac:dyDescent="0.2">
      <c r="C165">
        <v>45</v>
      </c>
    </row>
    <row r="166" spans="3:3" x14ac:dyDescent="0.2">
      <c r="C166">
        <v>44</v>
      </c>
    </row>
    <row r="167" spans="3:3" x14ac:dyDescent="0.2">
      <c r="C167">
        <v>45</v>
      </c>
    </row>
    <row r="168" spans="3:3" x14ac:dyDescent="0.2">
      <c r="C168">
        <v>44</v>
      </c>
    </row>
    <row r="169" spans="3:3" x14ac:dyDescent="0.2">
      <c r="C169">
        <v>47</v>
      </c>
    </row>
    <row r="170" spans="3:3" x14ac:dyDescent="0.2">
      <c r="C170">
        <v>48</v>
      </c>
    </row>
    <row r="171" spans="3:3" x14ac:dyDescent="0.2">
      <c r="C171">
        <v>42</v>
      </c>
    </row>
    <row r="172" spans="3:3" x14ac:dyDescent="0.2">
      <c r="C172">
        <v>46</v>
      </c>
    </row>
    <row r="173" spans="3:3" x14ac:dyDescent="0.2">
      <c r="C173">
        <v>50</v>
      </c>
    </row>
    <row r="174" spans="3:3" x14ac:dyDescent="0.2">
      <c r="C174">
        <v>42</v>
      </c>
    </row>
    <row r="175" spans="3:3" x14ac:dyDescent="0.2">
      <c r="C175">
        <v>44</v>
      </c>
    </row>
    <row r="176" spans="3:3" x14ac:dyDescent="0.2">
      <c r="C176">
        <v>43</v>
      </c>
    </row>
    <row r="177" spans="3:3" x14ac:dyDescent="0.2">
      <c r="C177">
        <v>48</v>
      </c>
    </row>
    <row r="178" spans="3:3" x14ac:dyDescent="0.2">
      <c r="C178">
        <v>46</v>
      </c>
    </row>
    <row r="179" spans="3:3" x14ac:dyDescent="0.2">
      <c r="C179">
        <v>47</v>
      </c>
    </row>
    <row r="180" spans="3:3" x14ac:dyDescent="0.2">
      <c r="C180">
        <v>47</v>
      </c>
    </row>
    <row r="181" spans="3:3" x14ac:dyDescent="0.2">
      <c r="C181">
        <v>44</v>
      </c>
    </row>
    <row r="182" spans="3:3" x14ac:dyDescent="0.2">
      <c r="C182">
        <v>48</v>
      </c>
    </row>
    <row r="183" spans="3:3" x14ac:dyDescent="0.2">
      <c r="C183">
        <v>46</v>
      </c>
    </row>
    <row r="184" spans="3:3" x14ac:dyDescent="0.2">
      <c r="C184">
        <v>47</v>
      </c>
    </row>
    <row r="185" spans="3:3" x14ac:dyDescent="0.2">
      <c r="C185">
        <v>46</v>
      </c>
    </row>
    <row r="186" spans="3:3" x14ac:dyDescent="0.2">
      <c r="C186">
        <v>44</v>
      </c>
    </row>
    <row r="187" spans="3:3" x14ac:dyDescent="0.2">
      <c r="C187">
        <v>48</v>
      </c>
    </row>
    <row r="188" spans="3:3" x14ac:dyDescent="0.2">
      <c r="C188">
        <v>49</v>
      </c>
    </row>
    <row r="189" spans="3:3" x14ac:dyDescent="0.2">
      <c r="C189">
        <v>47</v>
      </c>
    </row>
    <row r="190" spans="3:3" x14ac:dyDescent="0.2">
      <c r="C190">
        <v>43</v>
      </c>
    </row>
    <row r="191" spans="3:3" x14ac:dyDescent="0.2">
      <c r="C191">
        <v>48</v>
      </c>
    </row>
    <row r="192" spans="3:3" x14ac:dyDescent="0.2">
      <c r="C192">
        <v>47</v>
      </c>
    </row>
    <row r="193" spans="3:3" x14ac:dyDescent="0.2">
      <c r="C193">
        <v>47</v>
      </c>
    </row>
    <row r="194" spans="3:3" x14ac:dyDescent="0.2">
      <c r="C194">
        <v>49</v>
      </c>
    </row>
    <row r="195" spans="3:3" x14ac:dyDescent="0.2">
      <c r="C195">
        <v>46</v>
      </c>
    </row>
    <row r="196" spans="3:3" x14ac:dyDescent="0.2">
      <c r="C196">
        <v>49</v>
      </c>
    </row>
    <row r="197" spans="3:3" x14ac:dyDescent="0.2">
      <c r="C197">
        <v>46</v>
      </c>
    </row>
    <row r="198" spans="3:3" x14ac:dyDescent="0.2">
      <c r="C198">
        <v>46</v>
      </c>
    </row>
    <row r="199" spans="3:3" x14ac:dyDescent="0.2">
      <c r="C199">
        <v>46</v>
      </c>
    </row>
    <row r="200" spans="3:3" x14ac:dyDescent="0.2">
      <c r="C200">
        <v>45</v>
      </c>
    </row>
    <row r="201" spans="3:3" x14ac:dyDescent="0.2">
      <c r="C201">
        <v>48</v>
      </c>
    </row>
    <row r="202" spans="3:3" x14ac:dyDescent="0.2">
      <c r="C202">
        <v>45</v>
      </c>
    </row>
    <row r="203" spans="3:3" x14ac:dyDescent="0.2">
      <c r="C203">
        <v>48</v>
      </c>
    </row>
    <row r="204" spans="3:3" x14ac:dyDescent="0.2">
      <c r="C204">
        <v>43</v>
      </c>
    </row>
    <row r="205" spans="3:3" x14ac:dyDescent="0.2">
      <c r="C205">
        <v>45</v>
      </c>
    </row>
    <row r="206" spans="3:3" x14ac:dyDescent="0.2">
      <c r="C206">
        <v>44</v>
      </c>
    </row>
    <row r="207" spans="3:3" x14ac:dyDescent="0.2">
      <c r="C207">
        <v>47</v>
      </c>
    </row>
    <row r="208" spans="3:3" x14ac:dyDescent="0.2">
      <c r="C208">
        <v>44</v>
      </c>
    </row>
    <row r="209" spans="3:3" x14ac:dyDescent="0.2">
      <c r="C209">
        <v>45</v>
      </c>
    </row>
    <row r="210" spans="3:3" x14ac:dyDescent="0.2">
      <c r="C210">
        <v>46</v>
      </c>
    </row>
    <row r="211" spans="3:3" x14ac:dyDescent="0.2">
      <c r="C211">
        <v>45</v>
      </c>
    </row>
    <row r="212" spans="3:3" x14ac:dyDescent="0.2">
      <c r="C212">
        <v>48</v>
      </c>
    </row>
    <row r="213" spans="3:3" x14ac:dyDescent="0.2">
      <c r="C213">
        <v>48</v>
      </c>
    </row>
    <row r="214" spans="3:3" x14ac:dyDescent="0.2">
      <c r="C214">
        <v>46</v>
      </c>
    </row>
    <row r="215" spans="3:3" x14ac:dyDescent="0.2">
      <c r="C215">
        <v>46</v>
      </c>
    </row>
    <row r="216" spans="3:3" x14ac:dyDescent="0.2">
      <c r="C216">
        <v>47</v>
      </c>
    </row>
    <row r="217" spans="3:3" x14ac:dyDescent="0.2">
      <c r="C217">
        <v>47</v>
      </c>
    </row>
    <row r="218" spans="3:3" x14ac:dyDescent="0.2">
      <c r="C218">
        <v>47</v>
      </c>
    </row>
    <row r="219" spans="3:3" x14ac:dyDescent="0.2">
      <c r="C219">
        <v>45</v>
      </c>
    </row>
    <row r="220" spans="3:3" x14ac:dyDescent="0.2">
      <c r="C220">
        <v>47</v>
      </c>
    </row>
    <row r="221" spans="3:3" x14ac:dyDescent="0.2">
      <c r="C221">
        <v>45</v>
      </c>
    </row>
    <row r="222" spans="3:3" x14ac:dyDescent="0.2">
      <c r="C222">
        <v>46</v>
      </c>
    </row>
    <row r="223" spans="3:3" x14ac:dyDescent="0.2">
      <c r="C223">
        <v>45</v>
      </c>
    </row>
    <row r="224" spans="3:3" x14ac:dyDescent="0.2">
      <c r="C224">
        <v>45</v>
      </c>
    </row>
    <row r="225" spans="3:3" x14ac:dyDescent="0.2">
      <c r="C225">
        <v>43</v>
      </c>
    </row>
    <row r="226" spans="3:3" x14ac:dyDescent="0.2">
      <c r="C226">
        <v>47</v>
      </c>
    </row>
    <row r="227" spans="3:3" x14ac:dyDescent="0.2">
      <c r="C227">
        <v>42</v>
      </c>
    </row>
    <row r="228" spans="3:3" x14ac:dyDescent="0.2">
      <c r="C228">
        <v>48</v>
      </c>
    </row>
    <row r="229" spans="3:3" x14ac:dyDescent="0.2">
      <c r="C229">
        <v>48</v>
      </c>
    </row>
    <row r="230" spans="3:3" x14ac:dyDescent="0.2">
      <c r="C230">
        <v>45</v>
      </c>
    </row>
    <row r="231" spans="3:3" x14ac:dyDescent="0.2">
      <c r="C231">
        <v>45</v>
      </c>
    </row>
    <row r="232" spans="3:3" x14ac:dyDescent="0.2">
      <c r="C232">
        <v>48</v>
      </c>
    </row>
    <row r="233" spans="3:3" x14ac:dyDescent="0.2">
      <c r="C233">
        <v>46</v>
      </c>
    </row>
    <row r="234" spans="3:3" x14ac:dyDescent="0.2">
      <c r="C234">
        <v>43</v>
      </c>
    </row>
    <row r="235" spans="3:3" x14ac:dyDescent="0.2">
      <c r="C235">
        <v>48</v>
      </c>
    </row>
    <row r="236" spans="3:3" x14ac:dyDescent="0.2">
      <c r="C236">
        <v>47</v>
      </c>
    </row>
    <row r="237" spans="3:3" x14ac:dyDescent="0.2">
      <c r="C237">
        <v>47</v>
      </c>
    </row>
    <row r="238" spans="3:3" x14ac:dyDescent="0.2">
      <c r="C238">
        <v>46</v>
      </c>
    </row>
    <row r="239" spans="3:3" x14ac:dyDescent="0.2">
      <c r="C239">
        <v>45</v>
      </c>
    </row>
    <row r="240" spans="3:3" x14ac:dyDescent="0.2">
      <c r="C240">
        <v>46</v>
      </c>
    </row>
    <row r="241" spans="3:3" x14ac:dyDescent="0.2">
      <c r="C241">
        <v>46</v>
      </c>
    </row>
    <row r="242" spans="3:3" x14ac:dyDescent="0.2">
      <c r="C242">
        <v>46</v>
      </c>
    </row>
    <row r="243" spans="3:3" x14ac:dyDescent="0.2">
      <c r="C243">
        <v>46</v>
      </c>
    </row>
    <row r="244" spans="3:3" x14ac:dyDescent="0.2">
      <c r="C244">
        <v>45</v>
      </c>
    </row>
    <row r="245" spans="3:3" x14ac:dyDescent="0.2">
      <c r="C245">
        <v>49</v>
      </c>
    </row>
    <row r="246" spans="3:3" x14ac:dyDescent="0.2">
      <c r="C246">
        <v>46</v>
      </c>
    </row>
    <row r="247" spans="3:3" x14ac:dyDescent="0.2">
      <c r="C247">
        <v>46</v>
      </c>
    </row>
    <row r="248" spans="3:3" x14ac:dyDescent="0.2">
      <c r="C248">
        <v>45</v>
      </c>
    </row>
    <row r="249" spans="3:3" x14ac:dyDescent="0.2">
      <c r="C249">
        <v>45</v>
      </c>
    </row>
    <row r="250" spans="3:3" x14ac:dyDescent="0.2">
      <c r="C250">
        <v>45</v>
      </c>
    </row>
    <row r="251" spans="3:3" x14ac:dyDescent="0.2">
      <c r="C251">
        <v>47</v>
      </c>
    </row>
    <row r="252" spans="3:3" x14ac:dyDescent="0.2">
      <c r="C252">
        <v>46</v>
      </c>
    </row>
    <row r="253" spans="3:3" x14ac:dyDescent="0.2">
      <c r="C253">
        <v>44</v>
      </c>
    </row>
    <row r="254" spans="3:3" x14ac:dyDescent="0.2">
      <c r="C254">
        <v>46</v>
      </c>
    </row>
    <row r="255" spans="3:3" x14ac:dyDescent="0.2">
      <c r="C255">
        <v>44</v>
      </c>
    </row>
    <row r="256" spans="3:3" x14ac:dyDescent="0.2">
      <c r="C256">
        <v>44</v>
      </c>
    </row>
    <row r="257" spans="3:3" x14ac:dyDescent="0.2">
      <c r="C257">
        <v>46</v>
      </c>
    </row>
    <row r="258" spans="3:3" x14ac:dyDescent="0.2">
      <c r="C258">
        <v>46</v>
      </c>
    </row>
    <row r="259" spans="3:3" x14ac:dyDescent="0.2">
      <c r="C259">
        <v>47</v>
      </c>
    </row>
    <row r="260" spans="3:3" x14ac:dyDescent="0.2">
      <c r="C260">
        <v>49</v>
      </c>
    </row>
    <row r="261" spans="3:3" x14ac:dyDescent="0.2">
      <c r="C261">
        <v>48</v>
      </c>
    </row>
    <row r="262" spans="3:3" x14ac:dyDescent="0.2">
      <c r="C262">
        <v>44</v>
      </c>
    </row>
    <row r="263" spans="3:3" x14ac:dyDescent="0.2">
      <c r="C263">
        <v>46</v>
      </c>
    </row>
    <row r="264" spans="3:3" x14ac:dyDescent="0.2">
      <c r="C264">
        <v>45</v>
      </c>
    </row>
    <row r="265" spans="3:3" x14ac:dyDescent="0.2">
      <c r="C265">
        <v>45</v>
      </c>
    </row>
    <row r="266" spans="3:3" x14ac:dyDescent="0.2">
      <c r="C266">
        <v>47</v>
      </c>
    </row>
    <row r="267" spans="3:3" x14ac:dyDescent="0.2">
      <c r="C267">
        <v>45</v>
      </c>
    </row>
    <row r="268" spans="3:3" x14ac:dyDescent="0.2">
      <c r="C268">
        <v>48</v>
      </c>
    </row>
    <row r="269" spans="3:3" x14ac:dyDescent="0.2">
      <c r="C269">
        <v>48</v>
      </c>
    </row>
    <row r="270" spans="3:3" x14ac:dyDescent="0.2">
      <c r="C270">
        <v>48</v>
      </c>
    </row>
    <row r="271" spans="3:3" x14ac:dyDescent="0.2">
      <c r="C271">
        <v>46</v>
      </c>
    </row>
    <row r="272" spans="3:3" x14ac:dyDescent="0.2">
      <c r="C272">
        <v>44</v>
      </c>
    </row>
    <row r="273" spans="3:3" x14ac:dyDescent="0.2">
      <c r="C273">
        <v>45</v>
      </c>
    </row>
    <row r="274" spans="3:3" x14ac:dyDescent="0.2">
      <c r="C274">
        <v>45</v>
      </c>
    </row>
    <row r="275" spans="3:3" x14ac:dyDescent="0.2">
      <c r="C275">
        <v>48</v>
      </c>
    </row>
    <row r="276" spans="3:3" x14ac:dyDescent="0.2">
      <c r="C276">
        <v>46</v>
      </c>
    </row>
    <row r="277" spans="3:3" x14ac:dyDescent="0.2">
      <c r="C277">
        <v>46</v>
      </c>
    </row>
    <row r="278" spans="3:3" x14ac:dyDescent="0.2">
      <c r="C278">
        <v>45</v>
      </c>
    </row>
    <row r="279" spans="3:3" x14ac:dyDescent="0.2">
      <c r="C279">
        <v>47</v>
      </c>
    </row>
    <row r="280" spans="3:3" x14ac:dyDescent="0.2">
      <c r="C280">
        <v>44</v>
      </c>
    </row>
    <row r="281" spans="3:3" x14ac:dyDescent="0.2">
      <c r="C281">
        <v>48</v>
      </c>
    </row>
    <row r="282" spans="3:3" x14ac:dyDescent="0.2">
      <c r="C282">
        <v>43</v>
      </c>
    </row>
    <row r="283" spans="3:3" x14ac:dyDescent="0.2">
      <c r="C283">
        <v>43</v>
      </c>
    </row>
    <row r="284" spans="3:3" x14ac:dyDescent="0.2">
      <c r="C284">
        <v>48</v>
      </c>
    </row>
    <row r="285" spans="3:3" x14ac:dyDescent="0.2">
      <c r="C285">
        <v>42</v>
      </c>
    </row>
    <row r="286" spans="3:3" x14ac:dyDescent="0.2">
      <c r="C286">
        <v>48</v>
      </c>
    </row>
    <row r="287" spans="3:3" x14ac:dyDescent="0.2">
      <c r="C287">
        <v>44</v>
      </c>
    </row>
    <row r="288" spans="3:3" x14ac:dyDescent="0.2">
      <c r="C288">
        <v>47</v>
      </c>
    </row>
    <row r="289" spans="3:3" x14ac:dyDescent="0.2">
      <c r="C289">
        <v>44</v>
      </c>
    </row>
    <row r="290" spans="3:3" x14ac:dyDescent="0.2">
      <c r="C290">
        <v>48</v>
      </c>
    </row>
    <row r="291" spans="3:3" x14ac:dyDescent="0.2">
      <c r="C291">
        <v>43</v>
      </c>
    </row>
    <row r="292" spans="3:3" x14ac:dyDescent="0.2">
      <c r="C292">
        <v>45</v>
      </c>
    </row>
    <row r="293" spans="3:3" x14ac:dyDescent="0.2">
      <c r="C293">
        <v>44</v>
      </c>
    </row>
    <row r="294" spans="3:3" x14ac:dyDescent="0.2">
      <c r="C294">
        <v>48</v>
      </c>
    </row>
    <row r="295" spans="3:3" x14ac:dyDescent="0.2">
      <c r="C295">
        <v>41</v>
      </c>
    </row>
    <row r="296" spans="3:3" x14ac:dyDescent="0.2">
      <c r="C296">
        <v>47</v>
      </c>
    </row>
    <row r="297" spans="3:3" x14ac:dyDescent="0.2">
      <c r="C297">
        <v>47</v>
      </c>
    </row>
    <row r="298" spans="3:3" x14ac:dyDescent="0.2">
      <c r="C298">
        <v>46</v>
      </c>
    </row>
    <row r="299" spans="3:3" x14ac:dyDescent="0.2">
      <c r="C299">
        <v>45</v>
      </c>
    </row>
    <row r="300" spans="3:3" x14ac:dyDescent="0.2">
      <c r="C300">
        <v>45</v>
      </c>
    </row>
    <row r="301" spans="3:3" x14ac:dyDescent="0.2">
      <c r="C301">
        <v>45</v>
      </c>
    </row>
    <row r="302" spans="3:3" x14ac:dyDescent="0.2">
      <c r="C302">
        <v>48</v>
      </c>
    </row>
    <row r="303" spans="3:3" x14ac:dyDescent="0.2">
      <c r="C303">
        <v>46</v>
      </c>
    </row>
    <row r="304" spans="3:3" x14ac:dyDescent="0.2">
      <c r="C304">
        <v>46</v>
      </c>
    </row>
    <row r="305" spans="3:3" x14ac:dyDescent="0.2">
      <c r="C305">
        <v>47</v>
      </c>
    </row>
    <row r="306" spans="3:3" x14ac:dyDescent="0.2">
      <c r="C306">
        <v>43</v>
      </c>
    </row>
    <row r="307" spans="3:3" x14ac:dyDescent="0.2">
      <c r="C307">
        <v>48</v>
      </c>
    </row>
    <row r="308" spans="3:3" x14ac:dyDescent="0.2">
      <c r="C308">
        <v>43</v>
      </c>
    </row>
    <row r="309" spans="3:3" x14ac:dyDescent="0.2">
      <c r="C309">
        <v>47</v>
      </c>
    </row>
    <row r="310" spans="3:3" x14ac:dyDescent="0.2">
      <c r="C310">
        <v>47</v>
      </c>
    </row>
    <row r="311" spans="3:3" x14ac:dyDescent="0.2">
      <c r="C311">
        <v>46</v>
      </c>
    </row>
    <row r="312" spans="3:3" x14ac:dyDescent="0.2">
      <c r="C312">
        <v>47</v>
      </c>
    </row>
    <row r="313" spans="3:3" x14ac:dyDescent="0.2">
      <c r="C313">
        <v>46</v>
      </c>
    </row>
    <row r="314" spans="3:3" x14ac:dyDescent="0.2">
      <c r="C314">
        <v>48</v>
      </c>
    </row>
    <row r="315" spans="3:3" x14ac:dyDescent="0.2">
      <c r="C315">
        <v>46</v>
      </c>
    </row>
    <row r="316" spans="3:3" x14ac:dyDescent="0.2">
      <c r="C316">
        <v>48</v>
      </c>
    </row>
    <row r="317" spans="3:3" x14ac:dyDescent="0.2">
      <c r="C317">
        <v>45</v>
      </c>
    </row>
    <row r="318" spans="3:3" x14ac:dyDescent="0.2">
      <c r="C318">
        <v>43</v>
      </c>
    </row>
    <row r="319" spans="3:3" x14ac:dyDescent="0.2">
      <c r="C319">
        <v>45</v>
      </c>
    </row>
    <row r="320" spans="3:3" x14ac:dyDescent="0.2">
      <c r="C320">
        <v>44</v>
      </c>
    </row>
    <row r="321" spans="3:3" x14ac:dyDescent="0.2">
      <c r="C321">
        <v>42</v>
      </c>
    </row>
    <row r="322" spans="3:3" x14ac:dyDescent="0.2">
      <c r="C322">
        <v>46</v>
      </c>
    </row>
    <row r="323" spans="3:3" x14ac:dyDescent="0.2">
      <c r="C323">
        <v>49</v>
      </c>
    </row>
    <row r="324" spans="3:3" x14ac:dyDescent="0.2">
      <c r="C324">
        <v>46</v>
      </c>
    </row>
    <row r="325" spans="3:3" x14ac:dyDescent="0.2">
      <c r="C325">
        <v>42</v>
      </c>
    </row>
    <row r="326" spans="3:3" x14ac:dyDescent="0.2">
      <c r="C326">
        <v>47</v>
      </c>
    </row>
    <row r="327" spans="3:3" x14ac:dyDescent="0.2">
      <c r="C327">
        <v>48</v>
      </c>
    </row>
    <row r="328" spans="3:3" x14ac:dyDescent="0.2">
      <c r="C328">
        <v>48</v>
      </c>
    </row>
    <row r="329" spans="3:3" x14ac:dyDescent="0.2">
      <c r="C329">
        <v>49</v>
      </c>
    </row>
    <row r="330" spans="3:3" x14ac:dyDescent="0.2">
      <c r="C330">
        <v>42</v>
      </c>
    </row>
    <row r="331" spans="3:3" x14ac:dyDescent="0.2">
      <c r="C331">
        <v>48</v>
      </c>
    </row>
    <row r="332" spans="3:3" x14ac:dyDescent="0.2">
      <c r="C332">
        <v>45</v>
      </c>
    </row>
    <row r="333" spans="3:3" x14ac:dyDescent="0.2">
      <c r="C333">
        <v>44</v>
      </c>
    </row>
    <row r="334" spans="3:3" x14ac:dyDescent="0.2">
      <c r="C334">
        <v>43</v>
      </c>
    </row>
    <row r="335" spans="3:3" x14ac:dyDescent="0.2">
      <c r="C335">
        <v>47</v>
      </c>
    </row>
    <row r="336" spans="3:3" x14ac:dyDescent="0.2">
      <c r="C336">
        <v>45</v>
      </c>
    </row>
    <row r="337" spans="3:3" x14ac:dyDescent="0.2">
      <c r="C337">
        <v>42</v>
      </c>
    </row>
    <row r="338" spans="3:3" x14ac:dyDescent="0.2">
      <c r="C338">
        <v>47</v>
      </c>
    </row>
    <row r="339" spans="3:3" x14ac:dyDescent="0.2">
      <c r="C339">
        <v>47</v>
      </c>
    </row>
    <row r="340" spans="3:3" x14ac:dyDescent="0.2">
      <c r="C340">
        <v>46</v>
      </c>
    </row>
    <row r="341" spans="3:3" x14ac:dyDescent="0.2">
      <c r="C341">
        <v>46</v>
      </c>
    </row>
    <row r="342" spans="3:3" x14ac:dyDescent="0.2">
      <c r="C342">
        <v>46</v>
      </c>
    </row>
    <row r="343" spans="3:3" x14ac:dyDescent="0.2">
      <c r="C343">
        <v>46</v>
      </c>
    </row>
    <row r="344" spans="3:3" x14ac:dyDescent="0.2">
      <c r="C344">
        <v>49</v>
      </c>
    </row>
    <row r="345" spans="3:3" x14ac:dyDescent="0.2">
      <c r="C345">
        <v>47</v>
      </c>
    </row>
    <row r="346" spans="3:3" x14ac:dyDescent="0.2">
      <c r="C346">
        <v>48</v>
      </c>
    </row>
    <row r="347" spans="3:3" x14ac:dyDescent="0.2">
      <c r="C347">
        <v>45</v>
      </c>
    </row>
    <row r="348" spans="3:3" x14ac:dyDescent="0.2">
      <c r="C348">
        <v>46</v>
      </c>
    </row>
    <row r="349" spans="3:3" x14ac:dyDescent="0.2">
      <c r="C349">
        <v>46</v>
      </c>
    </row>
    <row r="350" spans="3:3" x14ac:dyDescent="0.2">
      <c r="C350">
        <v>44</v>
      </c>
    </row>
    <row r="351" spans="3:3" x14ac:dyDescent="0.2">
      <c r="C351">
        <v>48</v>
      </c>
    </row>
    <row r="352" spans="3:3" x14ac:dyDescent="0.2">
      <c r="C352">
        <v>46</v>
      </c>
    </row>
    <row r="353" spans="3:3" x14ac:dyDescent="0.2">
      <c r="C353">
        <v>49</v>
      </c>
    </row>
    <row r="354" spans="3:3" x14ac:dyDescent="0.2">
      <c r="C354">
        <v>45</v>
      </c>
    </row>
    <row r="355" spans="3:3" x14ac:dyDescent="0.2">
      <c r="C355">
        <v>46</v>
      </c>
    </row>
    <row r="356" spans="3:3" x14ac:dyDescent="0.2">
      <c r="C356">
        <v>44</v>
      </c>
    </row>
    <row r="357" spans="3:3" x14ac:dyDescent="0.2">
      <c r="C357">
        <v>48</v>
      </c>
    </row>
    <row r="358" spans="3:3" x14ac:dyDescent="0.2">
      <c r="C358">
        <v>46</v>
      </c>
    </row>
    <row r="359" spans="3:3" x14ac:dyDescent="0.2">
      <c r="C359">
        <v>48</v>
      </c>
    </row>
    <row r="360" spans="3:3" x14ac:dyDescent="0.2">
      <c r="C360">
        <v>44</v>
      </c>
    </row>
    <row r="361" spans="3:3" x14ac:dyDescent="0.2">
      <c r="C361">
        <v>46</v>
      </c>
    </row>
    <row r="362" spans="3:3" x14ac:dyDescent="0.2">
      <c r="C362">
        <v>49</v>
      </c>
    </row>
    <row r="363" spans="3:3" x14ac:dyDescent="0.2">
      <c r="C363">
        <v>43</v>
      </c>
    </row>
    <row r="364" spans="3:3" x14ac:dyDescent="0.2">
      <c r="C364">
        <v>48</v>
      </c>
    </row>
    <row r="365" spans="3:3" x14ac:dyDescent="0.2">
      <c r="C365">
        <v>48</v>
      </c>
    </row>
    <row r="366" spans="3:3" x14ac:dyDescent="0.2">
      <c r="C366">
        <v>47</v>
      </c>
    </row>
    <row r="367" spans="3:3" x14ac:dyDescent="0.2">
      <c r="C367">
        <v>44</v>
      </c>
    </row>
    <row r="368" spans="3:3" x14ac:dyDescent="0.2">
      <c r="C368">
        <v>45</v>
      </c>
    </row>
    <row r="369" spans="3:3" x14ac:dyDescent="0.2">
      <c r="C369">
        <v>48</v>
      </c>
    </row>
    <row r="370" spans="3:3" x14ac:dyDescent="0.2">
      <c r="C370">
        <v>45</v>
      </c>
    </row>
    <row r="371" spans="3:3" x14ac:dyDescent="0.2">
      <c r="C371">
        <v>48</v>
      </c>
    </row>
    <row r="372" spans="3:3" x14ac:dyDescent="0.2">
      <c r="C372">
        <v>42</v>
      </c>
    </row>
    <row r="373" spans="3:3" x14ac:dyDescent="0.2">
      <c r="C373">
        <v>43</v>
      </c>
    </row>
    <row r="374" spans="3:3" x14ac:dyDescent="0.2">
      <c r="C374">
        <v>43</v>
      </c>
    </row>
    <row r="375" spans="3:3" x14ac:dyDescent="0.2">
      <c r="C375">
        <v>47</v>
      </c>
    </row>
    <row r="376" spans="3:3" x14ac:dyDescent="0.2">
      <c r="C376">
        <v>46</v>
      </c>
    </row>
    <row r="377" spans="3:3" x14ac:dyDescent="0.2">
      <c r="C377">
        <v>49</v>
      </c>
    </row>
    <row r="378" spans="3:3" x14ac:dyDescent="0.2">
      <c r="C378">
        <v>45</v>
      </c>
    </row>
    <row r="379" spans="3:3" x14ac:dyDescent="0.2">
      <c r="C379">
        <v>43</v>
      </c>
    </row>
    <row r="380" spans="3:3" x14ac:dyDescent="0.2">
      <c r="C380">
        <v>42</v>
      </c>
    </row>
    <row r="381" spans="3:3" x14ac:dyDescent="0.2">
      <c r="C381">
        <v>44</v>
      </c>
    </row>
    <row r="382" spans="3:3" x14ac:dyDescent="0.2">
      <c r="C382">
        <v>46</v>
      </c>
    </row>
    <row r="383" spans="3:3" x14ac:dyDescent="0.2">
      <c r="C383">
        <v>49</v>
      </c>
    </row>
    <row r="384" spans="3:3" x14ac:dyDescent="0.2">
      <c r="C384">
        <v>46</v>
      </c>
    </row>
    <row r="385" spans="3:3" x14ac:dyDescent="0.2">
      <c r="C385">
        <v>48</v>
      </c>
    </row>
    <row r="386" spans="3:3" x14ac:dyDescent="0.2">
      <c r="C386">
        <v>46</v>
      </c>
    </row>
    <row r="387" spans="3:3" x14ac:dyDescent="0.2">
      <c r="C387">
        <v>47</v>
      </c>
    </row>
    <row r="388" spans="3:3" x14ac:dyDescent="0.2">
      <c r="C388">
        <v>46</v>
      </c>
    </row>
    <row r="389" spans="3:3" x14ac:dyDescent="0.2">
      <c r="C389">
        <v>47</v>
      </c>
    </row>
    <row r="390" spans="3:3" x14ac:dyDescent="0.2">
      <c r="C390">
        <v>46</v>
      </c>
    </row>
    <row r="391" spans="3:3" x14ac:dyDescent="0.2">
      <c r="C391">
        <v>46</v>
      </c>
    </row>
    <row r="392" spans="3:3" x14ac:dyDescent="0.2">
      <c r="C392">
        <v>45</v>
      </c>
    </row>
    <row r="393" spans="3:3" x14ac:dyDescent="0.2">
      <c r="C393">
        <v>45</v>
      </c>
    </row>
    <row r="394" spans="3:3" x14ac:dyDescent="0.2">
      <c r="C394">
        <v>45</v>
      </c>
    </row>
    <row r="395" spans="3:3" x14ac:dyDescent="0.2">
      <c r="C395">
        <v>45</v>
      </c>
    </row>
    <row r="396" spans="3:3" x14ac:dyDescent="0.2">
      <c r="C396">
        <v>46</v>
      </c>
    </row>
    <row r="397" spans="3:3" x14ac:dyDescent="0.2">
      <c r="C397">
        <v>47</v>
      </c>
    </row>
    <row r="398" spans="3:3" x14ac:dyDescent="0.2">
      <c r="C398">
        <v>45</v>
      </c>
    </row>
    <row r="399" spans="3:3" x14ac:dyDescent="0.2">
      <c r="C399">
        <v>43</v>
      </c>
    </row>
    <row r="400" spans="3:3" x14ac:dyDescent="0.2">
      <c r="C400">
        <v>46</v>
      </c>
    </row>
    <row r="401" spans="3:3" x14ac:dyDescent="0.2">
      <c r="C401">
        <v>46</v>
      </c>
    </row>
    <row r="402" spans="3:3" x14ac:dyDescent="0.2">
      <c r="C402">
        <v>46</v>
      </c>
    </row>
    <row r="403" spans="3:3" x14ac:dyDescent="0.2">
      <c r="C403">
        <v>50</v>
      </c>
    </row>
    <row r="404" spans="3:3" x14ac:dyDescent="0.2">
      <c r="C404">
        <v>43</v>
      </c>
    </row>
    <row r="405" spans="3:3" x14ac:dyDescent="0.2">
      <c r="C405">
        <v>46</v>
      </c>
    </row>
    <row r="406" spans="3:3" x14ac:dyDescent="0.2">
      <c r="C406">
        <v>47</v>
      </c>
    </row>
    <row r="407" spans="3:3" x14ac:dyDescent="0.2">
      <c r="C407">
        <v>44</v>
      </c>
    </row>
    <row r="408" spans="3:3" x14ac:dyDescent="0.2">
      <c r="C408">
        <v>44</v>
      </c>
    </row>
    <row r="409" spans="3:3" x14ac:dyDescent="0.2">
      <c r="C409">
        <v>46</v>
      </c>
    </row>
    <row r="410" spans="3:3" x14ac:dyDescent="0.2">
      <c r="C410">
        <v>48</v>
      </c>
    </row>
    <row r="411" spans="3:3" x14ac:dyDescent="0.2">
      <c r="C411">
        <v>46</v>
      </c>
    </row>
    <row r="412" spans="3:3" x14ac:dyDescent="0.2">
      <c r="C412">
        <v>43</v>
      </c>
    </row>
    <row r="413" spans="3:3" x14ac:dyDescent="0.2">
      <c r="C413">
        <v>43</v>
      </c>
    </row>
    <row r="414" spans="3:3" x14ac:dyDescent="0.2">
      <c r="C414">
        <v>44</v>
      </c>
    </row>
    <row r="415" spans="3:3" x14ac:dyDescent="0.2">
      <c r="C415">
        <v>46</v>
      </c>
    </row>
    <row r="416" spans="3:3" x14ac:dyDescent="0.2">
      <c r="C416">
        <v>46</v>
      </c>
    </row>
    <row r="417" spans="3:3" x14ac:dyDescent="0.2">
      <c r="C417">
        <v>46</v>
      </c>
    </row>
    <row r="418" spans="3:3" x14ac:dyDescent="0.2">
      <c r="C418">
        <v>47</v>
      </c>
    </row>
    <row r="419" spans="3:3" x14ac:dyDescent="0.2">
      <c r="C419">
        <v>46</v>
      </c>
    </row>
    <row r="420" spans="3:3" x14ac:dyDescent="0.2">
      <c r="C420">
        <v>45</v>
      </c>
    </row>
    <row r="421" spans="3:3" x14ac:dyDescent="0.2">
      <c r="C421">
        <v>46</v>
      </c>
    </row>
    <row r="422" spans="3:3" x14ac:dyDescent="0.2">
      <c r="C422">
        <v>49</v>
      </c>
    </row>
    <row r="423" spans="3:3" x14ac:dyDescent="0.2">
      <c r="C423">
        <v>44</v>
      </c>
    </row>
    <row r="424" spans="3:3" x14ac:dyDescent="0.2">
      <c r="C424">
        <v>46</v>
      </c>
    </row>
    <row r="425" spans="3:3" x14ac:dyDescent="0.2">
      <c r="C425">
        <v>43</v>
      </c>
    </row>
    <row r="426" spans="3:3" x14ac:dyDescent="0.2">
      <c r="C426">
        <v>46</v>
      </c>
    </row>
    <row r="427" spans="3:3" x14ac:dyDescent="0.2">
      <c r="C427">
        <v>48</v>
      </c>
    </row>
    <row r="428" spans="3:3" x14ac:dyDescent="0.2">
      <c r="C428">
        <v>46</v>
      </c>
    </row>
    <row r="429" spans="3:3" x14ac:dyDescent="0.2">
      <c r="C429">
        <v>46</v>
      </c>
    </row>
    <row r="430" spans="3:3" x14ac:dyDescent="0.2">
      <c r="C430">
        <v>46</v>
      </c>
    </row>
    <row r="431" spans="3:3" x14ac:dyDescent="0.2">
      <c r="C431">
        <v>46</v>
      </c>
    </row>
    <row r="432" spans="3:3" x14ac:dyDescent="0.2">
      <c r="C432">
        <v>47</v>
      </c>
    </row>
    <row r="433" spans="3:3" x14ac:dyDescent="0.2">
      <c r="C433">
        <v>46</v>
      </c>
    </row>
    <row r="434" spans="3:3" x14ac:dyDescent="0.2">
      <c r="C434">
        <v>50</v>
      </c>
    </row>
    <row r="435" spans="3:3" x14ac:dyDescent="0.2">
      <c r="C435">
        <v>44</v>
      </c>
    </row>
    <row r="436" spans="3:3" x14ac:dyDescent="0.2">
      <c r="C436">
        <v>45</v>
      </c>
    </row>
    <row r="437" spans="3:3" x14ac:dyDescent="0.2">
      <c r="C437">
        <v>46</v>
      </c>
    </row>
    <row r="438" spans="3:3" x14ac:dyDescent="0.2">
      <c r="C438">
        <v>45</v>
      </c>
    </row>
    <row r="439" spans="3:3" x14ac:dyDescent="0.2">
      <c r="C439">
        <v>49</v>
      </c>
    </row>
    <row r="440" spans="3:3" x14ac:dyDescent="0.2">
      <c r="C440">
        <v>44</v>
      </c>
    </row>
    <row r="441" spans="3:3" x14ac:dyDescent="0.2">
      <c r="C441">
        <v>46</v>
      </c>
    </row>
    <row r="442" spans="3:3" x14ac:dyDescent="0.2">
      <c r="C442">
        <v>44</v>
      </c>
    </row>
    <row r="443" spans="3:3" x14ac:dyDescent="0.2">
      <c r="C443">
        <v>42</v>
      </c>
    </row>
    <row r="444" spans="3:3" x14ac:dyDescent="0.2">
      <c r="C444">
        <v>47</v>
      </c>
    </row>
    <row r="445" spans="3:3" x14ac:dyDescent="0.2">
      <c r="C445">
        <v>41</v>
      </c>
    </row>
    <row r="446" spans="3:3" x14ac:dyDescent="0.2">
      <c r="C446">
        <v>43</v>
      </c>
    </row>
    <row r="447" spans="3:3" x14ac:dyDescent="0.2">
      <c r="C447">
        <v>43</v>
      </c>
    </row>
    <row r="448" spans="3:3" x14ac:dyDescent="0.2">
      <c r="C448">
        <v>44</v>
      </c>
    </row>
    <row r="449" spans="3:3" x14ac:dyDescent="0.2">
      <c r="C449">
        <v>46</v>
      </c>
    </row>
    <row r="450" spans="3:3" x14ac:dyDescent="0.2">
      <c r="C450">
        <v>45</v>
      </c>
    </row>
    <row r="451" spans="3:3" x14ac:dyDescent="0.2">
      <c r="C451">
        <v>46</v>
      </c>
    </row>
    <row r="452" spans="3:3" x14ac:dyDescent="0.2">
      <c r="C452">
        <v>48</v>
      </c>
    </row>
    <row r="453" spans="3:3" x14ac:dyDescent="0.2">
      <c r="C453">
        <v>47</v>
      </c>
    </row>
    <row r="454" spans="3:3" x14ac:dyDescent="0.2">
      <c r="C454">
        <v>46</v>
      </c>
    </row>
    <row r="455" spans="3:3" x14ac:dyDescent="0.2">
      <c r="C455">
        <v>46</v>
      </c>
    </row>
    <row r="456" spans="3:3" x14ac:dyDescent="0.2">
      <c r="C456">
        <v>48</v>
      </c>
    </row>
    <row r="457" spans="3:3" x14ac:dyDescent="0.2">
      <c r="C457">
        <v>43</v>
      </c>
    </row>
    <row r="458" spans="3:3" x14ac:dyDescent="0.2">
      <c r="C458">
        <v>46</v>
      </c>
    </row>
    <row r="459" spans="3:3" x14ac:dyDescent="0.2">
      <c r="C459">
        <v>46</v>
      </c>
    </row>
    <row r="460" spans="3:3" x14ac:dyDescent="0.2">
      <c r="C460">
        <v>46</v>
      </c>
    </row>
    <row r="461" spans="3:3" x14ac:dyDescent="0.2">
      <c r="C461">
        <v>49</v>
      </c>
    </row>
    <row r="462" spans="3:3" x14ac:dyDescent="0.2">
      <c r="C462">
        <v>45</v>
      </c>
    </row>
    <row r="463" spans="3:3" x14ac:dyDescent="0.2">
      <c r="C463">
        <v>46</v>
      </c>
    </row>
    <row r="464" spans="3:3" x14ac:dyDescent="0.2">
      <c r="C464">
        <v>46</v>
      </c>
    </row>
    <row r="465" spans="3:3" x14ac:dyDescent="0.2">
      <c r="C465">
        <v>44</v>
      </c>
    </row>
    <row r="466" spans="3:3" x14ac:dyDescent="0.2">
      <c r="C466">
        <v>45</v>
      </c>
    </row>
    <row r="467" spans="3:3" x14ac:dyDescent="0.2">
      <c r="C467">
        <v>45</v>
      </c>
    </row>
    <row r="468" spans="3:3" x14ac:dyDescent="0.2">
      <c r="C468">
        <v>48</v>
      </c>
    </row>
    <row r="469" spans="3:3" x14ac:dyDescent="0.2">
      <c r="C469">
        <v>44</v>
      </c>
    </row>
    <row r="470" spans="3:3" x14ac:dyDescent="0.2">
      <c r="C470">
        <v>47</v>
      </c>
    </row>
    <row r="471" spans="3:3" x14ac:dyDescent="0.2">
      <c r="C471">
        <v>47</v>
      </c>
    </row>
    <row r="472" spans="3:3" x14ac:dyDescent="0.2">
      <c r="C472">
        <v>44</v>
      </c>
    </row>
    <row r="473" spans="3:3" x14ac:dyDescent="0.2">
      <c r="C473">
        <v>46</v>
      </c>
    </row>
    <row r="474" spans="3:3" x14ac:dyDescent="0.2">
      <c r="C474">
        <v>46</v>
      </c>
    </row>
    <row r="475" spans="3:3" x14ac:dyDescent="0.2">
      <c r="C475">
        <v>45</v>
      </c>
    </row>
    <row r="476" spans="3:3" x14ac:dyDescent="0.2">
      <c r="C476">
        <v>46</v>
      </c>
    </row>
    <row r="477" spans="3:3" x14ac:dyDescent="0.2">
      <c r="C477">
        <v>45</v>
      </c>
    </row>
    <row r="478" spans="3:3" x14ac:dyDescent="0.2">
      <c r="C478">
        <v>46</v>
      </c>
    </row>
    <row r="479" spans="3:3" x14ac:dyDescent="0.2">
      <c r="C479">
        <v>45</v>
      </c>
    </row>
    <row r="480" spans="3:3" x14ac:dyDescent="0.2">
      <c r="C480">
        <v>48</v>
      </c>
    </row>
    <row r="481" spans="3:3" x14ac:dyDescent="0.2">
      <c r="C481">
        <v>46</v>
      </c>
    </row>
    <row r="482" spans="3:3" x14ac:dyDescent="0.2">
      <c r="C482">
        <v>42</v>
      </c>
    </row>
    <row r="483" spans="3:3" x14ac:dyDescent="0.2">
      <c r="C483">
        <v>47</v>
      </c>
    </row>
    <row r="484" spans="3:3" x14ac:dyDescent="0.2">
      <c r="C484">
        <v>44</v>
      </c>
    </row>
    <row r="485" spans="3:3" x14ac:dyDescent="0.2">
      <c r="C485">
        <v>49</v>
      </c>
    </row>
    <row r="486" spans="3:3" x14ac:dyDescent="0.2">
      <c r="C486">
        <v>46</v>
      </c>
    </row>
    <row r="487" spans="3:3" x14ac:dyDescent="0.2">
      <c r="C487">
        <v>46</v>
      </c>
    </row>
    <row r="488" spans="3:3" x14ac:dyDescent="0.2">
      <c r="C488">
        <v>47</v>
      </c>
    </row>
    <row r="489" spans="3:3" x14ac:dyDescent="0.2">
      <c r="C489">
        <v>46</v>
      </c>
    </row>
    <row r="490" spans="3:3" x14ac:dyDescent="0.2">
      <c r="C490">
        <v>46</v>
      </c>
    </row>
    <row r="491" spans="3:3" x14ac:dyDescent="0.2">
      <c r="C491">
        <v>48</v>
      </c>
    </row>
    <row r="492" spans="3:3" x14ac:dyDescent="0.2">
      <c r="C492">
        <v>49</v>
      </c>
    </row>
    <row r="493" spans="3:3" x14ac:dyDescent="0.2">
      <c r="C493">
        <v>41</v>
      </c>
    </row>
    <row r="494" spans="3:3" x14ac:dyDescent="0.2">
      <c r="C494">
        <v>47</v>
      </c>
    </row>
    <row r="495" spans="3:3" x14ac:dyDescent="0.2">
      <c r="C495">
        <v>46</v>
      </c>
    </row>
    <row r="496" spans="3:3" x14ac:dyDescent="0.2">
      <c r="C496">
        <v>46</v>
      </c>
    </row>
    <row r="497" spans="3:3" x14ac:dyDescent="0.2">
      <c r="C497">
        <v>45</v>
      </c>
    </row>
    <row r="498" spans="3:3" x14ac:dyDescent="0.2">
      <c r="C498">
        <v>44</v>
      </c>
    </row>
    <row r="499" spans="3:3" x14ac:dyDescent="0.2">
      <c r="C499">
        <v>45</v>
      </c>
    </row>
    <row r="500" spans="3:3" x14ac:dyDescent="0.2">
      <c r="C500">
        <v>46</v>
      </c>
    </row>
    <row r="501" spans="3:3" x14ac:dyDescent="0.2">
      <c r="C501">
        <v>47</v>
      </c>
    </row>
    <row r="502" spans="3:3" x14ac:dyDescent="0.2">
      <c r="C502">
        <v>46</v>
      </c>
    </row>
    <row r="503" spans="3:3" x14ac:dyDescent="0.2">
      <c r="C503">
        <v>45</v>
      </c>
    </row>
    <row r="504" spans="3:3" x14ac:dyDescent="0.2">
      <c r="C504">
        <v>46</v>
      </c>
    </row>
    <row r="505" spans="3:3" x14ac:dyDescent="0.2">
      <c r="C505">
        <v>46</v>
      </c>
    </row>
    <row r="506" spans="3:3" x14ac:dyDescent="0.2">
      <c r="C506">
        <v>46</v>
      </c>
    </row>
    <row r="507" spans="3:3" x14ac:dyDescent="0.2">
      <c r="C507">
        <v>40</v>
      </c>
    </row>
    <row r="508" spans="3:3" x14ac:dyDescent="0.2">
      <c r="C508">
        <v>47</v>
      </c>
    </row>
    <row r="509" spans="3:3" x14ac:dyDescent="0.2">
      <c r="C509">
        <v>45</v>
      </c>
    </row>
    <row r="510" spans="3:3" x14ac:dyDescent="0.2">
      <c r="C510">
        <v>45</v>
      </c>
    </row>
    <row r="511" spans="3:3" x14ac:dyDescent="0.2">
      <c r="C511">
        <v>44</v>
      </c>
    </row>
    <row r="512" spans="3:3" x14ac:dyDescent="0.2">
      <c r="C512">
        <v>45</v>
      </c>
    </row>
    <row r="513" spans="3:3" x14ac:dyDescent="0.2">
      <c r="C513">
        <v>45</v>
      </c>
    </row>
    <row r="514" spans="3:3" x14ac:dyDescent="0.2">
      <c r="C514">
        <v>46</v>
      </c>
    </row>
    <row r="515" spans="3:3" x14ac:dyDescent="0.2">
      <c r="C515">
        <v>48</v>
      </c>
    </row>
    <row r="516" spans="3:3" x14ac:dyDescent="0.2">
      <c r="C516">
        <v>46</v>
      </c>
    </row>
    <row r="517" spans="3:3" x14ac:dyDescent="0.2">
      <c r="C517">
        <v>47</v>
      </c>
    </row>
    <row r="518" spans="3:3" x14ac:dyDescent="0.2">
      <c r="C518">
        <v>46</v>
      </c>
    </row>
    <row r="519" spans="3:3" x14ac:dyDescent="0.2">
      <c r="C519">
        <v>49</v>
      </c>
    </row>
    <row r="520" spans="3:3" x14ac:dyDescent="0.2">
      <c r="C520">
        <v>45</v>
      </c>
    </row>
    <row r="521" spans="3:3" x14ac:dyDescent="0.2">
      <c r="C521">
        <v>47</v>
      </c>
    </row>
    <row r="522" spans="3:3" x14ac:dyDescent="0.2">
      <c r="C522">
        <v>47</v>
      </c>
    </row>
    <row r="523" spans="3:3" x14ac:dyDescent="0.2">
      <c r="C523">
        <v>45</v>
      </c>
    </row>
    <row r="524" spans="3:3" x14ac:dyDescent="0.2">
      <c r="C524">
        <v>48</v>
      </c>
    </row>
    <row r="525" spans="3:3" x14ac:dyDescent="0.2">
      <c r="C525">
        <v>41</v>
      </c>
    </row>
    <row r="526" spans="3:3" x14ac:dyDescent="0.2">
      <c r="C526">
        <v>50</v>
      </c>
    </row>
    <row r="527" spans="3:3" x14ac:dyDescent="0.2">
      <c r="C527">
        <v>46</v>
      </c>
    </row>
    <row r="528" spans="3:3" x14ac:dyDescent="0.2">
      <c r="C528">
        <v>44</v>
      </c>
    </row>
    <row r="529" spans="3:3" x14ac:dyDescent="0.2">
      <c r="C529">
        <v>46</v>
      </c>
    </row>
    <row r="530" spans="3:3" x14ac:dyDescent="0.2">
      <c r="C530">
        <v>46</v>
      </c>
    </row>
    <row r="531" spans="3:3" x14ac:dyDescent="0.2">
      <c r="C531">
        <v>46</v>
      </c>
    </row>
    <row r="532" spans="3:3" x14ac:dyDescent="0.2">
      <c r="C532">
        <v>42</v>
      </c>
    </row>
    <row r="533" spans="3:3" x14ac:dyDescent="0.2">
      <c r="C533">
        <v>46</v>
      </c>
    </row>
    <row r="534" spans="3:3" x14ac:dyDescent="0.2">
      <c r="C534">
        <v>44</v>
      </c>
    </row>
    <row r="535" spans="3:3" x14ac:dyDescent="0.2">
      <c r="C535">
        <v>47</v>
      </c>
    </row>
    <row r="536" spans="3:3" x14ac:dyDescent="0.2">
      <c r="C536">
        <v>46</v>
      </c>
    </row>
    <row r="537" spans="3:3" x14ac:dyDescent="0.2">
      <c r="C537">
        <v>46</v>
      </c>
    </row>
    <row r="538" spans="3:3" x14ac:dyDescent="0.2">
      <c r="C538">
        <v>45</v>
      </c>
    </row>
    <row r="539" spans="3:3" x14ac:dyDescent="0.2">
      <c r="C539">
        <v>46</v>
      </c>
    </row>
    <row r="540" spans="3:3" x14ac:dyDescent="0.2">
      <c r="C540">
        <v>48</v>
      </c>
    </row>
    <row r="541" spans="3:3" x14ac:dyDescent="0.2">
      <c r="C541">
        <v>41</v>
      </c>
    </row>
    <row r="542" spans="3:3" x14ac:dyDescent="0.2">
      <c r="C542">
        <v>49</v>
      </c>
    </row>
    <row r="543" spans="3:3" x14ac:dyDescent="0.2">
      <c r="C543">
        <v>47</v>
      </c>
    </row>
    <row r="544" spans="3:3" x14ac:dyDescent="0.2">
      <c r="C544">
        <v>48</v>
      </c>
    </row>
    <row r="545" spans="3:3" x14ac:dyDescent="0.2">
      <c r="C545">
        <v>46</v>
      </c>
    </row>
    <row r="546" spans="3:3" x14ac:dyDescent="0.2">
      <c r="C546">
        <v>47</v>
      </c>
    </row>
    <row r="547" spans="3:3" x14ac:dyDescent="0.2">
      <c r="C547">
        <v>49</v>
      </c>
    </row>
    <row r="548" spans="3:3" x14ac:dyDescent="0.2">
      <c r="C548">
        <v>46</v>
      </c>
    </row>
    <row r="549" spans="3:3" x14ac:dyDescent="0.2">
      <c r="C549">
        <v>45</v>
      </c>
    </row>
    <row r="550" spans="3:3" x14ac:dyDescent="0.2">
      <c r="C550">
        <v>46</v>
      </c>
    </row>
    <row r="551" spans="3:3" x14ac:dyDescent="0.2">
      <c r="C551">
        <v>47</v>
      </c>
    </row>
    <row r="552" spans="3:3" x14ac:dyDescent="0.2">
      <c r="C552">
        <v>45</v>
      </c>
    </row>
    <row r="553" spans="3:3" x14ac:dyDescent="0.2">
      <c r="C553">
        <v>48</v>
      </c>
    </row>
    <row r="554" spans="3:3" x14ac:dyDescent="0.2">
      <c r="C554">
        <v>46</v>
      </c>
    </row>
    <row r="555" spans="3:3" x14ac:dyDescent="0.2">
      <c r="C555">
        <v>48</v>
      </c>
    </row>
    <row r="556" spans="3:3" x14ac:dyDescent="0.2">
      <c r="C556">
        <v>48</v>
      </c>
    </row>
    <row r="557" spans="3:3" x14ac:dyDescent="0.2">
      <c r="C557">
        <v>43</v>
      </c>
    </row>
    <row r="558" spans="3:3" x14ac:dyDescent="0.2">
      <c r="C558">
        <v>46</v>
      </c>
    </row>
    <row r="559" spans="3:3" x14ac:dyDescent="0.2">
      <c r="C559">
        <v>46</v>
      </c>
    </row>
    <row r="560" spans="3:3" x14ac:dyDescent="0.2">
      <c r="C560">
        <v>46</v>
      </c>
    </row>
    <row r="561" spans="3:3" x14ac:dyDescent="0.2">
      <c r="C561">
        <v>43</v>
      </c>
    </row>
    <row r="562" spans="3:3" x14ac:dyDescent="0.2">
      <c r="C562">
        <v>47</v>
      </c>
    </row>
    <row r="563" spans="3:3" x14ac:dyDescent="0.2">
      <c r="C563">
        <v>43</v>
      </c>
    </row>
    <row r="564" spans="3:3" x14ac:dyDescent="0.2">
      <c r="C564">
        <v>46</v>
      </c>
    </row>
    <row r="565" spans="3:3" x14ac:dyDescent="0.2">
      <c r="C565">
        <v>46</v>
      </c>
    </row>
    <row r="566" spans="3:3" x14ac:dyDescent="0.2">
      <c r="C566">
        <v>46</v>
      </c>
    </row>
    <row r="567" spans="3:3" x14ac:dyDescent="0.2">
      <c r="C567">
        <v>47</v>
      </c>
    </row>
    <row r="568" spans="3:3" x14ac:dyDescent="0.2">
      <c r="C568">
        <v>45</v>
      </c>
    </row>
    <row r="569" spans="3:3" x14ac:dyDescent="0.2">
      <c r="C569">
        <v>43</v>
      </c>
    </row>
    <row r="570" spans="3:3" x14ac:dyDescent="0.2">
      <c r="C570">
        <v>46</v>
      </c>
    </row>
    <row r="571" spans="3:3" x14ac:dyDescent="0.2">
      <c r="C571">
        <v>43</v>
      </c>
    </row>
    <row r="572" spans="3:3" x14ac:dyDescent="0.2">
      <c r="C572">
        <v>44</v>
      </c>
    </row>
    <row r="573" spans="3:3" x14ac:dyDescent="0.2">
      <c r="C573">
        <v>45</v>
      </c>
    </row>
    <row r="574" spans="3:3" x14ac:dyDescent="0.2">
      <c r="C574">
        <v>46</v>
      </c>
    </row>
    <row r="575" spans="3:3" x14ac:dyDescent="0.2">
      <c r="C575">
        <v>43</v>
      </c>
    </row>
    <row r="576" spans="3:3" x14ac:dyDescent="0.2">
      <c r="C576">
        <v>49</v>
      </c>
    </row>
    <row r="577" spans="3:3" x14ac:dyDescent="0.2">
      <c r="C577">
        <v>46</v>
      </c>
    </row>
    <row r="578" spans="3:3" x14ac:dyDescent="0.2">
      <c r="C578">
        <v>44</v>
      </c>
    </row>
    <row r="579" spans="3:3" x14ac:dyDescent="0.2">
      <c r="C579">
        <v>46</v>
      </c>
    </row>
    <row r="580" spans="3:3" x14ac:dyDescent="0.2">
      <c r="C580">
        <v>44</v>
      </c>
    </row>
    <row r="581" spans="3:3" x14ac:dyDescent="0.2">
      <c r="C581">
        <v>46</v>
      </c>
    </row>
    <row r="582" spans="3:3" x14ac:dyDescent="0.2">
      <c r="C582">
        <v>46</v>
      </c>
    </row>
    <row r="583" spans="3:3" x14ac:dyDescent="0.2">
      <c r="C583">
        <v>47</v>
      </c>
    </row>
    <row r="584" spans="3:3" x14ac:dyDescent="0.2">
      <c r="C584">
        <v>44</v>
      </c>
    </row>
    <row r="585" spans="3:3" x14ac:dyDescent="0.2">
      <c r="C585">
        <v>47</v>
      </c>
    </row>
    <row r="586" spans="3:3" x14ac:dyDescent="0.2">
      <c r="C586">
        <v>41</v>
      </c>
    </row>
    <row r="587" spans="3:3" x14ac:dyDescent="0.2">
      <c r="C587">
        <v>46</v>
      </c>
    </row>
    <row r="588" spans="3:3" x14ac:dyDescent="0.2">
      <c r="C588">
        <v>45</v>
      </c>
    </row>
    <row r="589" spans="3:3" x14ac:dyDescent="0.2">
      <c r="C589">
        <v>45</v>
      </c>
    </row>
    <row r="590" spans="3:3" x14ac:dyDescent="0.2">
      <c r="C590">
        <v>48</v>
      </c>
    </row>
    <row r="591" spans="3:3" x14ac:dyDescent="0.2">
      <c r="C591">
        <v>43</v>
      </c>
    </row>
    <row r="592" spans="3:3" x14ac:dyDescent="0.2">
      <c r="C592">
        <v>47</v>
      </c>
    </row>
    <row r="593" spans="3:3" x14ac:dyDescent="0.2">
      <c r="C593">
        <v>48</v>
      </c>
    </row>
    <row r="594" spans="3:3" x14ac:dyDescent="0.2">
      <c r="C594">
        <v>46</v>
      </c>
    </row>
    <row r="595" spans="3:3" x14ac:dyDescent="0.2">
      <c r="C595">
        <v>48</v>
      </c>
    </row>
    <row r="596" spans="3:3" x14ac:dyDescent="0.2">
      <c r="C596">
        <v>46</v>
      </c>
    </row>
    <row r="597" spans="3:3" x14ac:dyDescent="0.2">
      <c r="C597">
        <v>44</v>
      </c>
    </row>
    <row r="598" spans="3:3" x14ac:dyDescent="0.2">
      <c r="C598">
        <v>49</v>
      </c>
    </row>
    <row r="599" spans="3:3" x14ac:dyDescent="0.2">
      <c r="C599">
        <v>43</v>
      </c>
    </row>
    <row r="600" spans="3:3" x14ac:dyDescent="0.2">
      <c r="C600">
        <v>42</v>
      </c>
    </row>
    <row r="601" spans="3:3" x14ac:dyDescent="0.2">
      <c r="C601">
        <v>46</v>
      </c>
    </row>
    <row r="602" spans="3:3" x14ac:dyDescent="0.2">
      <c r="C602">
        <v>45</v>
      </c>
    </row>
    <row r="603" spans="3:3" x14ac:dyDescent="0.2">
      <c r="C603">
        <v>42</v>
      </c>
    </row>
    <row r="604" spans="3:3" x14ac:dyDescent="0.2">
      <c r="C604">
        <v>46</v>
      </c>
    </row>
    <row r="605" spans="3:3" x14ac:dyDescent="0.2">
      <c r="C605">
        <v>48</v>
      </c>
    </row>
    <row r="606" spans="3:3" x14ac:dyDescent="0.2">
      <c r="C606">
        <v>45</v>
      </c>
    </row>
    <row r="607" spans="3:3" x14ac:dyDescent="0.2">
      <c r="C607">
        <v>46</v>
      </c>
    </row>
    <row r="608" spans="3:3" x14ac:dyDescent="0.2">
      <c r="C608">
        <v>46</v>
      </c>
    </row>
    <row r="609" spans="3:3" x14ac:dyDescent="0.2">
      <c r="C609">
        <v>47</v>
      </c>
    </row>
    <row r="610" spans="3:3" x14ac:dyDescent="0.2">
      <c r="C610">
        <v>48</v>
      </c>
    </row>
    <row r="611" spans="3:3" x14ac:dyDescent="0.2">
      <c r="C611">
        <v>47</v>
      </c>
    </row>
    <row r="612" spans="3:3" x14ac:dyDescent="0.2">
      <c r="C612">
        <v>44</v>
      </c>
    </row>
    <row r="613" spans="3:3" x14ac:dyDescent="0.2">
      <c r="C613">
        <v>44</v>
      </c>
    </row>
    <row r="614" spans="3:3" x14ac:dyDescent="0.2">
      <c r="C614">
        <v>46</v>
      </c>
    </row>
    <row r="615" spans="3:3" x14ac:dyDescent="0.2">
      <c r="C615">
        <v>47</v>
      </c>
    </row>
    <row r="616" spans="3:3" x14ac:dyDescent="0.2">
      <c r="C616">
        <v>42</v>
      </c>
    </row>
    <row r="617" spans="3:3" x14ac:dyDescent="0.2">
      <c r="C617">
        <v>43</v>
      </c>
    </row>
    <row r="618" spans="3:3" x14ac:dyDescent="0.2">
      <c r="C618">
        <v>46</v>
      </c>
    </row>
    <row r="619" spans="3:3" x14ac:dyDescent="0.2">
      <c r="C619">
        <v>47</v>
      </c>
    </row>
    <row r="620" spans="3:3" x14ac:dyDescent="0.2">
      <c r="C620">
        <v>45</v>
      </c>
    </row>
    <row r="621" spans="3:3" x14ac:dyDescent="0.2">
      <c r="C621">
        <v>45</v>
      </c>
    </row>
    <row r="622" spans="3:3" x14ac:dyDescent="0.2">
      <c r="C622">
        <v>46</v>
      </c>
    </row>
    <row r="623" spans="3:3" x14ac:dyDescent="0.2">
      <c r="C623">
        <v>46</v>
      </c>
    </row>
    <row r="624" spans="3:3" x14ac:dyDescent="0.2">
      <c r="C624">
        <v>45</v>
      </c>
    </row>
    <row r="625" spans="3:3" x14ac:dyDescent="0.2">
      <c r="C625">
        <v>47</v>
      </c>
    </row>
    <row r="626" spans="3:3" x14ac:dyDescent="0.2">
      <c r="C626">
        <v>44</v>
      </c>
    </row>
    <row r="627" spans="3:3" x14ac:dyDescent="0.2">
      <c r="C627">
        <v>46</v>
      </c>
    </row>
    <row r="628" spans="3:3" x14ac:dyDescent="0.2">
      <c r="C628">
        <v>45</v>
      </c>
    </row>
    <row r="629" spans="3:3" x14ac:dyDescent="0.2">
      <c r="C629">
        <v>46</v>
      </c>
    </row>
    <row r="630" spans="3:3" x14ac:dyDescent="0.2">
      <c r="C630">
        <v>45</v>
      </c>
    </row>
    <row r="631" spans="3:3" x14ac:dyDescent="0.2">
      <c r="C631">
        <v>48</v>
      </c>
    </row>
    <row r="632" spans="3:3" x14ac:dyDescent="0.2">
      <c r="C632">
        <v>47</v>
      </c>
    </row>
    <row r="633" spans="3:3" x14ac:dyDescent="0.2">
      <c r="C633">
        <v>45</v>
      </c>
    </row>
    <row r="634" spans="3:3" x14ac:dyDescent="0.2">
      <c r="C634">
        <v>48</v>
      </c>
    </row>
    <row r="635" spans="3:3" x14ac:dyDescent="0.2">
      <c r="C635">
        <v>46</v>
      </c>
    </row>
    <row r="636" spans="3:3" x14ac:dyDescent="0.2">
      <c r="C636">
        <v>45</v>
      </c>
    </row>
    <row r="637" spans="3:3" x14ac:dyDescent="0.2">
      <c r="C637">
        <v>46</v>
      </c>
    </row>
    <row r="638" spans="3:3" x14ac:dyDescent="0.2">
      <c r="C638">
        <v>45</v>
      </c>
    </row>
    <row r="639" spans="3:3" x14ac:dyDescent="0.2">
      <c r="C639">
        <v>47</v>
      </c>
    </row>
    <row r="640" spans="3:3" x14ac:dyDescent="0.2">
      <c r="C640">
        <v>41</v>
      </c>
    </row>
    <row r="641" spans="3:3" x14ac:dyDescent="0.2">
      <c r="C641">
        <v>44</v>
      </c>
    </row>
    <row r="642" spans="3:3" x14ac:dyDescent="0.2">
      <c r="C642">
        <v>46</v>
      </c>
    </row>
    <row r="643" spans="3:3" x14ac:dyDescent="0.2">
      <c r="C643">
        <v>45</v>
      </c>
    </row>
    <row r="644" spans="3:3" x14ac:dyDescent="0.2">
      <c r="C644">
        <v>45</v>
      </c>
    </row>
    <row r="645" spans="3:3" x14ac:dyDescent="0.2">
      <c r="C645">
        <v>45</v>
      </c>
    </row>
    <row r="646" spans="3:3" x14ac:dyDescent="0.2">
      <c r="C646">
        <v>46</v>
      </c>
    </row>
    <row r="647" spans="3:3" x14ac:dyDescent="0.2">
      <c r="C647">
        <v>48</v>
      </c>
    </row>
    <row r="648" spans="3:3" x14ac:dyDescent="0.2">
      <c r="C648">
        <v>47</v>
      </c>
    </row>
    <row r="649" spans="3:3" x14ac:dyDescent="0.2">
      <c r="C649">
        <v>46</v>
      </c>
    </row>
    <row r="650" spans="3:3" x14ac:dyDescent="0.2">
      <c r="C650">
        <v>46</v>
      </c>
    </row>
    <row r="651" spans="3:3" x14ac:dyDescent="0.2">
      <c r="C651">
        <v>45</v>
      </c>
    </row>
    <row r="652" spans="3:3" x14ac:dyDescent="0.2">
      <c r="C652">
        <v>45</v>
      </c>
    </row>
    <row r="653" spans="3:3" x14ac:dyDescent="0.2">
      <c r="C653">
        <v>41</v>
      </c>
    </row>
    <row r="654" spans="3:3" x14ac:dyDescent="0.2">
      <c r="C654">
        <v>46</v>
      </c>
    </row>
    <row r="655" spans="3:3" x14ac:dyDescent="0.2">
      <c r="C655">
        <v>46</v>
      </c>
    </row>
    <row r="656" spans="3:3" x14ac:dyDescent="0.2">
      <c r="C656">
        <v>45</v>
      </c>
    </row>
    <row r="657" spans="3:3" x14ac:dyDescent="0.2">
      <c r="C657">
        <v>44</v>
      </c>
    </row>
    <row r="658" spans="3:3" x14ac:dyDescent="0.2">
      <c r="C658">
        <v>46</v>
      </c>
    </row>
    <row r="659" spans="3:3" x14ac:dyDescent="0.2">
      <c r="C659">
        <v>46</v>
      </c>
    </row>
    <row r="660" spans="3:3" x14ac:dyDescent="0.2">
      <c r="C660">
        <v>43</v>
      </c>
    </row>
    <row r="661" spans="3:3" x14ac:dyDescent="0.2">
      <c r="C661">
        <v>43</v>
      </c>
    </row>
    <row r="662" spans="3:3" x14ac:dyDescent="0.2">
      <c r="C662">
        <v>46</v>
      </c>
    </row>
    <row r="663" spans="3:3" x14ac:dyDescent="0.2">
      <c r="C663">
        <v>46</v>
      </c>
    </row>
    <row r="664" spans="3:3" x14ac:dyDescent="0.2">
      <c r="C664">
        <v>44</v>
      </c>
    </row>
    <row r="665" spans="3:3" x14ac:dyDescent="0.2">
      <c r="C665">
        <v>46</v>
      </c>
    </row>
    <row r="666" spans="3:3" x14ac:dyDescent="0.2">
      <c r="C666">
        <v>46</v>
      </c>
    </row>
    <row r="667" spans="3:3" x14ac:dyDescent="0.2">
      <c r="C667">
        <v>47</v>
      </c>
    </row>
    <row r="668" spans="3:3" x14ac:dyDescent="0.2">
      <c r="C668">
        <v>44</v>
      </c>
    </row>
    <row r="669" spans="3:3" x14ac:dyDescent="0.2">
      <c r="C669">
        <v>46</v>
      </c>
    </row>
    <row r="670" spans="3:3" x14ac:dyDescent="0.2">
      <c r="C670">
        <v>43</v>
      </c>
    </row>
    <row r="671" spans="3:3" x14ac:dyDescent="0.2">
      <c r="C671">
        <v>45</v>
      </c>
    </row>
    <row r="672" spans="3:3" x14ac:dyDescent="0.2">
      <c r="C672">
        <v>4</v>
      </c>
    </row>
    <row r="673" spans="3:3" x14ac:dyDescent="0.2">
      <c r="C673">
        <v>47</v>
      </c>
    </row>
    <row r="674" spans="3:3" x14ac:dyDescent="0.2">
      <c r="C674">
        <v>48</v>
      </c>
    </row>
    <row r="675" spans="3:3" x14ac:dyDescent="0.2">
      <c r="C675">
        <v>45</v>
      </c>
    </row>
    <row r="676" spans="3:3" x14ac:dyDescent="0.2">
      <c r="C676">
        <v>45</v>
      </c>
    </row>
    <row r="677" spans="3:3" x14ac:dyDescent="0.2">
      <c r="C677">
        <v>45</v>
      </c>
    </row>
    <row r="678" spans="3:3" x14ac:dyDescent="0.2">
      <c r="C678">
        <v>48</v>
      </c>
    </row>
    <row r="679" spans="3:3" x14ac:dyDescent="0.2">
      <c r="C679">
        <v>47</v>
      </c>
    </row>
    <row r="680" spans="3:3" x14ac:dyDescent="0.2">
      <c r="C680">
        <v>46</v>
      </c>
    </row>
    <row r="681" spans="3:3" x14ac:dyDescent="0.2">
      <c r="C681">
        <v>45</v>
      </c>
    </row>
    <row r="682" spans="3:3" x14ac:dyDescent="0.2">
      <c r="C682">
        <v>44</v>
      </c>
    </row>
    <row r="683" spans="3:3" x14ac:dyDescent="0.2">
      <c r="C683">
        <v>45</v>
      </c>
    </row>
    <row r="684" spans="3:3" x14ac:dyDescent="0.2">
      <c r="C684">
        <v>45</v>
      </c>
    </row>
    <row r="685" spans="3:3" x14ac:dyDescent="0.2">
      <c r="C685">
        <v>46</v>
      </c>
    </row>
    <row r="686" spans="3:3" x14ac:dyDescent="0.2">
      <c r="C686">
        <v>42</v>
      </c>
    </row>
    <row r="687" spans="3:3" x14ac:dyDescent="0.2">
      <c r="C687">
        <v>46</v>
      </c>
    </row>
    <row r="688" spans="3:3" x14ac:dyDescent="0.2">
      <c r="C688">
        <v>46</v>
      </c>
    </row>
    <row r="689" spans="3:3" x14ac:dyDescent="0.2">
      <c r="C689">
        <v>44</v>
      </c>
    </row>
    <row r="690" spans="3:3" x14ac:dyDescent="0.2">
      <c r="C690">
        <v>46</v>
      </c>
    </row>
    <row r="691" spans="3:3" x14ac:dyDescent="0.2">
      <c r="C691">
        <v>47</v>
      </c>
    </row>
    <row r="692" spans="3:3" x14ac:dyDescent="0.2">
      <c r="C692">
        <v>48</v>
      </c>
    </row>
    <row r="693" spans="3:3" x14ac:dyDescent="0.2">
      <c r="C693">
        <v>48</v>
      </c>
    </row>
    <row r="694" spans="3:3" x14ac:dyDescent="0.2">
      <c r="C694">
        <v>47</v>
      </c>
    </row>
    <row r="695" spans="3:3" x14ac:dyDescent="0.2">
      <c r="C695">
        <v>44</v>
      </c>
    </row>
    <row r="696" spans="3:3" x14ac:dyDescent="0.2">
      <c r="C696">
        <v>47</v>
      </c>
    </row>
    <row r="697" spans="3:3" x14ac:dyDescent="0.2">
      <c r="C697">
        <v>44</v>
      </c>
    </row>
    <row r="698" spans="3:3" x14ac:dyDescent="0.2">
      <c r="C698">
        <v>48</v>
      </c>
    </row>
    <row r="699" spans="3:3" x14ac:dyDescent="0.2">
      <c r="C699">
        <v>49</v>
      </c>
    </row>
    <row r="700" spans="3:3" x14ac:dyDescent="0.2">
      <c r="C700">
        <v>47</v>
      </c>
    </row>
    <row r="701" spans="3:3" x14ac:dyDescent="0.2">
      <c r="C701">
        <v>46</v>
      </c>
    </row>
    <row r="702" spans="3:3" x14ac:dyDescent="0.2">
      <c r="C702">
        <v>45</v>
      </c>
    </row>
    <row r="703" spans="3:3" x14ac:dyDescent="0.2">
      <c r="C703">
        <v>46</v>
      </c>
    </row>
    <row r="704" spans="3:3" x14ac:dyDescent="0.2">
      <c r="C704">
        <v>45</v>
      </c>
    </row>
    <row r="705" spans="3:3" x14ac:dyDescent="0.2">
      <c r="C705">
        <v>43</v>
      </c>
    </row>
    <row r="706" spans="3:3" x14ac:dyDescent="0.2">
      <c r="C706">
        <v>46</v>
      </c>
    </row>
    <row r="707" spans="3:3" x14ac:dyDescent="0.2">
      <c r="C707">
        <v>47</v>
      </c>
    </row>
    <row r="708" spans="3:3" x14ac:dyDescent="0.2">
      <c r="C708">
        <v>45</v>
      </c>
    </row>
    <row r="709" spans="3:3" x14ac:dyDescent="0.2">
      <c r="C709">
        <v>47</v>
      </c>
    </row>
    <row r="710" spans="3:3" x14ac:dyDescent="0.2">
      <c r="C710">
        <v>44</v>
      </c>
    </row>
    <row r="711" spans="3:3" x14ac:dyDescent="0.2">
      <c r="C711">
        <v>43</v>
      </c>
    </row>
    <row r="712" spans="3:3" x14ac:dyDescent="0.2">
      <c r="C712">
        <v>46</v>
      </c>
    </row>
    <row r="713" spans="3:3" x14ac:dyDescent="0.2">
      <c r="C713">
        <v>45</v>
      </c>
    </row>
    <row r="714" spans="3:3" x14ac:dyDescent="0.2">
      <c r="C714">
        <v>47</v>
      </c>
    </row>
    <row r="715" spans="3:3" x14ac:dyDescent="0.2">
      <c r="C715">
        <v>46</v>
      </c>
    </row>
    <row r="716" spans="3:3" x14ac:dyDescent="0.2">
      <c r="C716">
        <v>45</v>
      </c>
    </row>
    <row r="717" spans="3:3" x14ac:dyDescent="0.2">
      <c r="C717">
        <v>41</v>
      </c>
    </row>
    <row r="718" spans="3:3" x14ac:dyDescent="0.2">
      <c r="C718">
        <v>47</v>
      </c>
    </row>
    <row r="719" spans="3:3" x14ac:dyDescent="0.2">
      <c r="C719">
        <v>46</v>
      </c>
    </row>
    <row r="720" spans="3:3" x14ac:dyDescent="0.2">
      <c r="C720">
        <v>46</v>
      </c>
    </row>
    <row r="721" spans="3:3" x14ac:dyDescent="0.2">
      <c r="C721">
        <v>46</v>
      </c>
    </row>
    <row r="722" spans="3:3" x14ac:dyDescent="0.2">
      <c r="C722">
        <v>46</v>
      </c>
    </row>
    <row r="723" spans="3:3" x14ac:dyDescent="0.2">
      <c r="C723">
        <v>46</v>
      </c>
    </row>
    <row r="724" spans="3:3" x14ac:dyDescent="0.2">
      <c r="C724">
        <v>46</v>
      </c>
    </row>
    <row r="725" spans="3:3" x14ac:dyDescent="0.2">
      <c r="C725">
        <v>46</v>
      </c>
    </row>
    <row r="726" spans="3:3" x14ac:dyDescent="0.2">
      <c r="C726">
        <v>47</v>
      </c>
    </row>
    <row r="727" spans="3:3" x14ac:dyDescent="0.2">
      <c r="C727">
        <v>46</v>
      </c>
    </row>
    <row r="728" spans="3:3" x14ac:dyDescent="0.2">
      <c r="C728">
        <v>46</v>
      </c>
    </row>
    <row r="729" spans="3:3" x14ac:dyDescent="0.2">
      <c r="C729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91"/>
  <sheetViews>
    <sheetView topLeftCell="C1" zoomScaleNormal="100" zoomScaleSheetLayoutView="100" workbookViewId="0">
      <pane ySplit="1" topLeftCell="C1382" activePane="bottomLeft" state="frozen"/>
      <selection activeCell="C1" sqref="C1"/>
      <selection pane="bottomLeft" activeCell="E1392" sqref="E1392"/>
    </sheetView>
  </sheetViews>
  <sheetFormatPr defaultRowHeight="15" x14ac:dyDescent="0.2"/>
  <cols>
    <col min="1" max="1" width="11.1640625" style="16" bestFit="1" customWidth="1"/>
    <col min="2" max="2" width="13.98828125" style="17" bestFit="1" customWidth="1"/>
    <col min="3" max="3" width="19.90625" style="17" bestFit="1" customWidth="1"/>
    <col min="4" max="4" width="16.27734375" style="17" bestFit="1" customWidth="1"/>
    <col min="5" max="5" width="16.27734375" style="17" customWidth="1"/>
    <col min="6" max="6" width="4.03515625" bestFit="1" customWidth="1"/>
  </cols>
  <sheetData>
    <row r="1" spans="1:5" s="101" customFormat="1" x14ac:dyDescent="0.2">
      <c r="A1" s="112" t="s">
        <v>14</v>
      </c>
      <c r="B1" s="113" t="s">
        <v>217</v>
      </c>
      <c r="C1" s="113" t="s">
        <v>218</v>
      </c>
      <c r="D1" s="113" t="s">
        <v>219</v>
      </c>
      <c r="E1" s="112" t="s">
        <v>220</v>
      </c>
    </row>
    <row r="2" spans="1:5" x14ac:dyDescent="0.2">
      <c r="A2" s="16">
        <v>20170101</v>
      </c>
      <c r="B2" s="17" t="s">
        <v>221</v>
      </c>
      <c r="C2" s="17" t="s">
        <v>425</v>
      </c>
      <c r="D2" s="17">
        <v>20</v>
      </c>
      <c r="E2" s="17" t="s">
        <v>222</v>
      </c>
    </row>
    <row r="3" spans="1:5" x14ac:dyDescent="0.2">
      <c r="A3" s="16">
        <v>20170103</v>
      </c>
      <c r="B3" s="17" t="s">
        <v>221</v>
      </c>
      <c r="C3" s="17" t="s">
        <v>425</v>
      </c>
      <c r="D3" s="17">
        <v>40</v>
      </c>
      <c r="E3" s="17" t="s">
        <v>224</v>
      </c>
    </row>
    <row r="4" spans="1:5" x14ac:dyDescent="0.2">
      <c r="A4" s="16">
        <v>20170103</v>
      </c>
      <c r="B4" s="17" t="s">
        <v>221</v>
      </c>
      <c r="C4" s="17" t="s">
        <v>279</v>
      </c>
      <c r="D4" s="17">
        <v>72</v>
      </c>
      <c r="E4" s="17" t="s">
        <v>223</v>
      </c>
    </row>
    <row r="5" spans="1:5" x14ac:dyDescent="0.2">
      <c r="A5" s="16">
        <v>20170105</v>
      </c>
      <c r="B5" s="17" t="s">
        <v>221</v>
      </c>
      <c r="C5" s="17" t="s">
        <v>425</v>
      </c>
      <c r="D5" s="17">
        <v>20</v>
      </c>
      <c r="E5" s="17" t="s">
        <v>222</v>
      </c>
    </row>
    <row r="6" spans="1:5" x14ac:dyDescent="0.2">
      <c r="A6" s="16">
        <v>20170107</v>
      </c>
      <c r="B6" s="17" t="s">
        <v>221</v>
      </c>
      <c r="C6" s="17" t="s">
        <v>225</v>
      </c>
      <c r="D6" s="17">
        <v>18</v>
      </c>
      <c r="E6" s="17" t="s">
        <v>224</v>
      </c>
    </row>
    <row r="7" spans="1:5" x14ac:dyDescent="0.2">
      <c r="A7" s="16">
        <v>20170107</v>
      </c>
      <c r="B7" s="17" t="s">
        <v>221</v>
      </c>
      <c r="C7" s="17" t="s">
        <v>226</v>
      </c>
      <c r="D7" s="17">
        <v>100</v>
      </c>
      <c r="E7" s="17" t="s">
        <v>224</v>
      </c>
    </row>
    <row r="8" spans="1:5" x14ac:dyDescent="0.2">
      <c r="A8" s="16">
        <v>20170108</v>
      </c>
      <c r="B8" s="17" t="s">
        <v>221</v>
      </c>
      <c r="C8" s="17" t="s">
        <v>425</v>
      </c>
      <c r="D8" s="17">
        <v>40</v>
      </c>
      <c r="E8" s="17" t="s">
        <v>223</v>
      </c>
    </row>
    <row r="9" spans="1:5" x14ac:dyDescent="0.2">
      <c r="A9" s="16">
        <v>20170109</v>
      </c>
      <c r="B9" s="17" t="s">
        <v>227</v>
      </c>
      <c r="C9" s="17" t="s">
        <v>226</v>
      </c>
      <c r="D9" s="17">
        <v>6</v>
      </c>
      <c r="E9" s="17" t="s">
        <v>230</v>
      </c>
    </row>
    <row r="10" spans="1:5" x14ac:dyDescent="0.2">
      <c r="A10" s="16">
        <v>20170112</v>
      </c>
      <c r="B10" s="17" t="s">
        <v>227</v>
      </c>
      <c r="C10" s="17" t="s">
        <v>425</v>
      </c>
      <c r="D10" s="17">
        <v>50</v>
      </c>
      <c r="E10" s="17" t="s">
        <v>228</v>
      </c>
    </row>
    <row r="11" spans="1:5" x14ac:dyDescent="0.2">
      <c r="A11" s="16">
        <v>20170114</v>
      </c>
      <c r="B11" s="17" t="s">
        <v>227</v>
      </c>
      <c r="C11" s="17" t="s">
        <v>425</v>
      </c>
      <c r="D11" s="17">
        <v>75</v>
      </c>
      <c r="E11" s="17" t="s">
        <v>229</v>
      </c>
    </row>
    <row r="12" spans="1:5" x14ac:dyDescent="0.2">
      <c r="A12" s="16">
        <v>20170115</v>
      </c>
      <c r="B12" s="17" t="s">
        <v>221</v>
      </c>
      <c r="C12" s="17" t="s">
        <v>425</v>
      </c>
      <c r="D12" s="17">
        <v>48</v>
      </c>
      <c r="E12" s="17" t="s">
        <v>230</v>
      </c>
    </row>
    <row r="13" spans="1:5" x14ac:dyDescent="0.2">
      <c r="A13" s="16">
        <v>20170116</v>
      </c>
      <c r="B13" s="17" t="s">
        <v>227</v>
      </c>
      <c r="C13" s="17" t="s">
        <v>425</v>
      </c>
      <c r="D13" s="17">
        <v>50</v>
      </c>
      <c r="E13" s="17" t="s">
        <v>231</v>
      </c>
    </row>
    <row r="14" spans="1:5" x14ac:dyDescent="0.2">
      <c r="A14" s="16">
        <v>20170119</v>
      </c>
      <c r="B14" s="17" t="s">
        <v>227</v>
      </c>
      <c r="C14" s="17" t="s">
        <v>425</v>
      </c>
      <c r="D14" s="17">
        <v>35</v>
      </c>
      <c r="E14" s="17" t="s">
        <v>230</v>
      </c>
    </row>
    <row r="15" spans="1:5" x14ac:dyDescent="0.2">
      <c r="A15" s="16">
        <v>20170120</v>
      </c>
      <c r="B15" s="17" t="s">
        <v>232</v>
      </c>
      <c r="C15" s="17" t="s">
        <v>425</v>
      </c>
      <c r="D15" s="17">
        <v>48</v>
      </c>
      <c r="E15" s="17" t="s">
        <v>233</v>
      </c>
    </row>
    <row r="16" spans="1:5" x14ac:dyDescent="0.2">
      <c r="A16" s="16">
        <v>20170120</v>
      </c>
      <c r="B16" s="17" t="s">
        <v>232</v>
      </c>
      <c r="C16" s="17" t="s">
        <v>226</v>
      </c>
      <c r="D16" s="17">
        <v>48</v>
      </c>
      <c r="E16" s="17" t="s">
        <v>233</v>
      </c>
    </row>
    <row r="17" spans="1:5" x14ac:dyDescent="0.2">
      <c r="A17" s="16">
        <v>20170121</v>
      </c>
      <c r="B17" s="17" t="s">
        <v>221</v>
      </c>
      <c r="C17" s="17" t="s">
        <v>425</v>
      </c>
      <c r="D17" s="17">
        <v>50</v>
      </c>
      <c r="E17" s="17" t="s">
        <v>224</v>
      </c>
    </row>
    <row r="18" spans="1:5" x14ac:dyDescent="0.2">
      <c r="A18" s="16">
        <v>20170121</v>
      </c>
      <c r="B18" s="17" t="s">
        <v>227</v>
      </c>
      <c r="C18" s="17" t="s">
        <v>425</v>
      </c>
      <c r="D18" s="17">
        <v>75</v>
      </c>
      <c r="E18" s="17" t="s">
        <v>229</v>
      </c>
    </row>
    <row r="19" spans="1:5" x14ac:dyDescent="0.2">
      <c r="A19" s="16">
        <v>20170123</v>
      </c>
      <c r="B19" s="17" t="s">
        <v>227</v>
      </c>
      <c r="C19" s="17" t="s">
        <v>425</v>
      </c>
      <c r="D19" s="17">
        <v>50</v>
      </c>
      <c r="E19" s="17" t="s">
        <v>237</v>
      </c>
    </row>
    <row r="20" spans="1:5" x14ac:dyDescent="0.2">
      <c r="A20" s="16">
        <v>20170128</v>
      </c>
      <c r="B20" s="17" t="s">
        <v>221</v>
      </c>
      <c r="C20" s="17" t="s">
        <v>226</v>
      </c>
      <c r="D20" s="17">
        <v>88</v>
      </c>
      <c r="E20" s="17" t="s">
        <v>224</v>
      </c>
    </row>
    <row r="21" spans="1:5" x14ac:dyDescent="0.2">
      <c r="A21" s="16">
        <v>20170128</v>
      </c>
      <c r="B21" s="17" t="s">
        <v>221</v>
      </c>
      <c r="C21" s="17" t="s">
        <v>278</v>
      </c>
      <c r="D21" s="17">
        <v>79</v>
      </c>
      <c r="E21" s="17" t="s">
        <v>224</v>
      </c>
    </row>
    <row r="22" spans="1:5" x14ac:dyDescent="0.2">
      <c r="A22" s="16">
        <v>20170128</v>
      </c>
      <c r="B22" s="17" t="s">
        <v>227</v>
      </c>
      <c r="C22" s="17" t="s">
        <v>425</v>
      </c>
      <c r="D22" s="17">
        <v>55</v>
      </c>
      <c r="E22" s="17" t="s">
        <v>229</v>
      </c>
    </row>
    <row r="23" spans="1:5" x14ac:dyDescent="0.2">
      <c r="A23" s="16">
        <v>20170129</v>
      </c>
      <c r="B23" s="17" t="s">
        <v>221</v>
      </c>
      <c r="C23" s="17" t="s">
        <v>278</v>
      </c>
      <c r="D23" s="17">
        <v>108</v>
      </c>
      <c r="E23" s="17" t="s">
        <v>223</v>
      </c>
    </row>
    <row r="24" spans="1:5" x14ac:dyDescent="0.2">
      <c r="A24" s="16">
        <v>20170930</v>
      </c>
      <c r="B24" s="17" t="s">
        <v>227</v>
      </c>
      <c r="C24" s="17" t="s">
        <v>425</v>
      </c>
      <c r="D24" s="17">
        <v>50</v>
      </c>
      <c r="E24" s="17" t="s">
        <v>238</v>
      </c>
    </row>
    <row r="25" spans="1:5" x14ac:dyDescent="0.2">
      <c r="A25" s="16">
        <v>20170204</v>
      </c>
      <c r="B25" s="17" t="s">
        <v>221</v>
      </c>
      <c r="C25" s="17" t="s">
        <v>226</v>
      </c>
      <c r="D25" s="17">
        <v>123</v>
      </c>
      <c r="E25" s="17" t="s">
        <v>224</v>
      </c>
    </row>
    <row r="26" spans="1:5" x14ac:dyDescent="0.2">
      <c r="A26" s="16">
        <v>20170204</v>
      </c>
      <c r="B26" s="17" t="s">
        <v>227</v>
      </c>
      <c r="C26" s="17" t="s">
        <v>425</v>
      </c>
      <c r="D26" s="17">
        <v>50</v>
      </c>
      <c r="E26" s="17" t="s">
        <v>229</v>
      </c>
    </row>
    <row r="27" spans="1:5" x14ac:dyDescent="0.2">
      <c r="A27" s="16">
        <v>20170205</v>
      </c>
      <c r="B27" s="17" t="s">
        <v>239</v>
      </c>
      <c r="C27" s="17" t="s">
        <v>425</v>
      </c>
      <c r="D27" s="17">
        <v>48</v>
      </c>
      <c r="E27" s="17" t="s">
        <v>233</v>
      </c>
    </row>
    <row r="28" spans="1:5" x14ac:dyDescent="0.2">
      <c r="A28" s="16">
        <v>20170205</v>
      </c>
      <c r="B28" s="17" t="s">
        <v>239</v>
      </c>
      <c r="C28" s="17" t="s">
        <v>226</v>
      </c>
      <c r="D28" s="17">
        <v>48</v>
      </c>
      <c r="E28" s="17" t="s">
        <v>233</v>
      </c>
    </row>
    <row r="29" spans="1:5" x14ac:dyDescent="0.2">
      <c r="A29" s="16">
        <v>20170206</v>
      </c>
      <c r="B29" s="17" t="s">
        <v>227</v>
      </c>
      <c r="C29" s="17" t="s">
        <v>425</v>
      </c>
      <c r="D29" s="17">
        <v>35</v>
      </c>
      <c r="E29" s="17" t="s">
        <v>230</v>
      </c>
    </row>
    <row r="30" spans="1:5" x14ac:dyDescent="0.2">
      <c r="A30" s="16">
        <v>20170208</v>
      </c>
      <c r="B30" s="17" t="s">
        <v>227</v>
      </c>
      <c r="C30" s="17" t="s">
        <v>425</v>
      </c>
      <c r="D30" s="17">
        <v>43</v>
      </c>
      <c r="E30" s="17" t="s">
        <v>230</v>
      </c>
    </row>
    <row r="31" spans="1:5" x14ac:dyDescent="0.2">
      <c r="A31" s="16">
        <v>20170211</v>
      </c>
      <c r="B31" s="17" t="s">
        <v>221</v>
      </c>
      <c r="C31" s="17" t="s">
        <v>226</v>
      </c>
      <c r="D31" s="17">
        <v>100</v>
      </c>
      <c r="E31" s="17" t="s">
        <v>224</v>
      </c>
    </row>
    <row r="32" spans="1:5" x14ac:dyDescent="0.2">
      <c r="A32" s="16">
        <v>20170211</v>
      </c>
      <c r="B32" s="17" t="s">
        <v>221</v>
      </c>
      <c r="C32" s="17" t="s">
        <v>278</v>
      </c>
      <c r="D32" s="17">
        <v>36</v>
      </c>
      <c r="E32" s="17" t="s">
        <v>224</v>
      </c>
    </row>
    <row r="33" spans="1:5" x14ac:dyDescent="0.2">
      <c r="A33" s="16">
        <v>20170211</v>
      </c>
      <c r="B33" s="17" t="s">
        <v>227</v>
      </c>
      <c r="C33" s="17" t="s">
        <v>425</v>
      </c>
      <c r="D33" s="17">
        <v>75</v>
      </c>
      <c r="E33" s="17" t="s">
        <v>229</v>
      </c>
    </row>
    <row r="34" spans="1:5" x14ac:dyDescent="0.2">
      <c r="A34" s="16">
        <v>20170212</v>
      </c>
      <c r="B34" s="17" t="s">
        <v>243</v>
      </c>
      <c r="C34" s="17" t="s">
        <v>278</v>
      </c>
      <c r="D34" s="17">
        <v>48</v>
      </c>
      <c r="E34" s="17" t="s">
        <v>233</v>
      </c>
    </row>
    <row r="35" spans="1:5" x14ac:dyDescent="0.2">
      <c r="A35" s="16">
        <v>20170212</v>
      </c>
      <c r="B35" s="17" t="s">
        <v>243</v>
      </c>
      <c r="C35" s="17" t="s">
        <v>226</v>
      </c>
      <c r="D35" s="17">
        <v>48</v>
      </c>
      <c r="E35" s="17" t="s">
        <v>233</v>
      </c>
    </row>
    <row r="36" spans="1:5" x14ac:dyDescent="0.2">
      <c r="A36" s="16">
        <v>20170213</v>
      </c>
      <c r="B36" s="17" t="s">
        <v>227</v>
      </c>
      <c r="C36" s="17" t="s">
        <v>425</v>
      </c>
      <c r="D36" s="17">
        <v>50</v>
      </c>
      <c r="E36" s="17" t="s">
        <v>244</v>
      </c>
    </row>
    <row r="37" spans="1:5" x14ac:dyDescent="0.2">
      <c r="A37" s="16">
        <v>20170218</v>
      </c>
      <c r="B37" s="17" t="s">
        <v>221</v>
      </c>
      <c r="C37" s="17" t="s">
        <v>226</v>
      </c>
      <c r="D37" s="17">
        <v>100</v>
      </c>
      <c r="E37" s="17" t="s">
        <v>224</v>
      </c>
    </row>
    <row r="38" spans="1:5" x14ac:dyDescent="0.2">
      <c r="A38" s="16">
        <v>20170218</v>
      </c>
      <c r="B38" s="17" t="s">
        <v>227</v>
      </c>
      <c r="C38" s="17" t="s">
        <v>425</v>
      </c>
      <c r="D38" s="17">
        <v>75</v>
      </c>
      <c r="E38" s="17" t="s">
        <v>229</v>
      </c>
    </row>
    <row r="39" spans="1:5" x14ac:dyDescent="0.2">
      <c r="A39" s="16">
        <v>20170219</v>
      </c>
      <c r="B39" s="17" t="s">
        <v>245</v>
      </c>
      <c r="C39" s="17" t="s">
        <v>425</v>
      </c>
      <c r="D39" s="17">
        <v>54</v>
      </c>
      <c r="E39" s="17" t="s">
        <v>233</v>
      </c>
    </row>
    <row r="40" spans="1:5" x14ac:dyDescent="0.2">
      <c r="A40" s="16">
        <v>20170219</v>
      </c>
      <c r="B40" s="17" t="s">
        <v>245</v>
      </c>
      <c r="C40" s="17" t="s">
        <v>226</v>
      </c>
      <c r="D40" s="17">
        <v>54</v>
      </c>
      <c r="E40" s="17" t="s">
        <v>233</v>
      </c>
    </row>
    <row r="41" spans="1:5" x14ac:dyDescent="0.2">
      <c r="A41" s="16">
        <v>20170220</v>
      </c>
      <c r="B41" s="17" t="s">
        <v>227</v>
      </c>
      <c r="C41" s="17" t="s">
        <v>425</v>
      </c>
      <c r="D41" s="17">
        <v>50</v>
      </c>
      <c r="E41" s="17" t="s">
        <v>247</v>
      </c>
    </row>
    <row r="42" spans="1:5" x14ac:dyDescent="0.2">
      <c r="A42" s="16">
        <v>20170223</v>
      </c>
      <c r="B42" s="17" t="s">
        <v>227</v>
      </c>
      <c r="C42" s="17" t="s">
        <v>425</v>
      </c>
      <c r="D42" s="17">
        <v>50</v>
      </c>
      <c r="E42" s="17" t="s">
        <v>247</v>
      </c>
    </row>
    <row r="43" spans="1:5" x14ac:dyDescent="0.2">
      <c r="A43" s="16">
        <v>20170225</v>
      </c>
      <c r="B43" s="17" t="s">
        <v>248</v>
      </c>
      <c r="C43" s="17" t="s">
        <v>278</v>
      </c>
      <c r="D43" s="17">
        <v>48</v>
      </c>
      <c r="E43" s="17" t="s">
        <v>233</v>
      </c>
    </row>
    <row r="44" spans="1:5" x14ac:dyDescent="0.2">
      <c r="A44" s="16">
        <v>20170225</v>
      </c>
      <c r="B44" s="17" t="s">
        <v>248</v>
      </c>
      <c r="C44" s="17" t="s">
        <v>226</v>
      </c>
      <c r="D44" s="17">
        <v>48</v>
      </c>
      <c r="E44" s="17" t="s">
        <v>233</v>
      </c>
    </row>
    <row r="45" spans="1:5" x14ac:dyDescent="0.2">
      <c r="A45" s="16">
        <v>20170226</v>
      </c>
      <c r="B45" s="17" t="s">
        <v>248</v>
      </c>
      <c r="C45" s="17" t="s">
        <v>425</v>
      </c>
      <c r="D45" s="17">
        <v>48</v>
      </c>
      <c r="E45" s="17" t="s">
        <v>233</v>
      </c>
    </row>
    <row r="46" spans="1:5" x14ac:dyDescent="0.2">
      <c r="A46" s="16">
        <v>20170227</v>
      </c>
      <c r="B46" s="17" t="s">
        <v>227</v>
      </c>
      <c r="C46" s="17" t="s">
        <v>425</v>
      </c>
      <c r="D46" s="17">
        <v>50</v>
      </c>
      <c r="E46" s="17" t="s">
        <v>247</v>
      </c>
    </row>
    <row r="47" spans="1:5" x14ac:dyDescent="0.2">
      <c r="A47" s="16">
        <v>20170302</v>
      </c>
      <c r="B47" s="17" t="s">
        <v>227</v>
      </c>
      <c r="C47" s="17" t="s">
        <v>425</v>
      </c>
      <c r="D47" s="17">
        <v>50</v>
      </c>
      <c r="E47" s="17" t="s">
        <v>249</v>
      </c>
    </row>
    <row r="48" spans="1:5" x14ac:dyDescent="0.2">
      <c r="A48" s="16">
        <v>20170304</v>
      </c>
      <c r="B48" s="17" t="s">
        <v>250</v>
      </c>
      <c r="C48" s="17" t="s">
        <v>425</v>
      </c>
      <c r="D48" s="17">
        <v>49</v>
      </c>
      <c r="E48" s="17" t="s">
        <v>230</v>
      </c>
    </row>
    <row r="49" spans="1:5" x14ac:dyDescent="0.2">
      <c r="A49" s="16">
        <v>20170304</v>
      </c>
      <c r="B49" s="17" t="s">
        <v>227</v>
      </c>
      <c r="C49" s="17" t="s">
        <v>425</v>
      </c>
      <c r="D49" s="17">
        <v>65</v>
      </c>
      <c r="E49" s="17" t="s">
        <v>229</v>
      </c>
    </row>
    <row r="50" spans="1:5" x14ac:dyDescent="0.2">
      <c r="A50" s="16">
        <v>20170305</v>
      </c>
      <c r="B50" s="17" t="s">
        <v>251</v>
      </c>
      <c r="C50" s="17" t="s">
        <v>425</v>
      </c>
      <c r="D50" s="17">
        <v>50</v>
      </c>
      <c r="E50" s="17" t="s">
        <v>233</v>
      </c>
    </row>
    <row r="51" spans="1:5" x14ac:dyDescent="0.2">
      <c r="A51" s="16">
        <v>20170305</v>
      </c>
      <c r="B51" s="17" t="s">
        <v>251</v>
      </c>
      <c r="C51" s="17" t="s">
        <v>226</v>
      </c>
      <c r="D51" s="17">
        <v>48</v>
      </c>
      <c r="E51" s="17" t="s">
        <v>233</v>
      </c>
    </row>
    <row r="52" spans="1:5" x14ac:dyDescent="0.2">
      <c r="A52" s="16">
        <v>20170306</v>
      </c>
      <c r="B52" s="17" t="s">
        <v>227</v>
      </c>
      <c r="C52" s="17" t="s">
        <v>425</v>
      </c>
      <c r="D52" s="17">
        <v>50</v>
      </c>
      <c r="E52" s="17" t="s">
        <v>249</v>
      </c>
    </row>
    <row r="53" spans="1:5" x14ac:dyDescent="0.2">
      <c r="A53" s="16">
        <v>20170309</v>
      </c>
      <c r="B53" s="17" t="s">
        <v>227</v>
      </c>
      <c r="C53" s="17" t="s">
        <v>425</v>
      </c>
      <c r="D53" s="17">
        <v>75</v>
      </c>
      <c r="E53" s="17" t="s">
        <v>253</v>
      </c>
    </row>
    <row r="54" spans="1:5" x14ac:dyDescent="0.2">
      <c r="A54" s="16">
        <v>20170311</v>
      </c>
      <c r="B54" s="17" t="s">
        <v>221</v>
      </c>
      <c r="C54" s="17" t="s">
        <v>425</v>
      </c>
      <c r="D54" s="17">
        <v>48</v>
      </c>
      <c r="E54" s="17" t="s">
        <v>230</v>
      </c>
    </row>
    <row r="55" spans="1:5" x14ac:dyDescent="0.2">
      <c r="A55" s="16">
        <v>20170312</v>
      </c>
      <c r="B55" s="17" t="s">
        <v>254</v>
      </c>
      <c r="C55" s="17" t="s">
        <v>425</v>
      </c>
      <c r="D55" s="17">
        <v>49</v>
      </c>
      <c r="E55" s="17" t="s">
        <v>233</v>
      </c>
    </row>
    <row r="56" spans="1:5" x14ac:dyDescent="0.2">
      <c r="A56" s="16">
        <v>20170312</v>
      </c>
      <c r="B56" s="17" t="s">
        <v>254</v>
      </c>
      <c r="C56" s="17" t="s">
        <v>226</v>
      </c>
      <c r="D56" s="17">
        <v>48</v>
      </c>
      <c r="E56" s="17" t="s">
        <v>233</v>
      </c>
    </row>
    <row r="57" spans="1:5" x14ac:dyDescent="0.2">
      <c r="A57" s="16">
        <v>20170313</v>
      </c>
      <c r="B57" s="17" t="s">
        <v>227</v>
      </c>
      <c r="C57" s="17" t="s">
        <v>425</v>
      </c>
      <c r="D57" s="17">
        <v>50</v>
      </c>
      <c r="E57" s="17" t="s">
        <v>253</v>
      </c>
    </row>
    <row r="58" spans="1:5" x14ac:dyDescent="0.2">
      <c r="A58" s="16">
        <v>20170316</v>
      </c>
      <c r="B58" s="17" t="s">
        <v>227</v>
      </c>
      <c r="C58" s="17" t="s">
        <v>425</v>
      </c>
      <c r="D58" s="17">
        <v>50</v>
      </c>
      <c r="E58" s="17" t="s">
        <v>249</v>
      </c>
    </row>
    <row r="59" spans="1:5" x14ac:dyDescent="0.2">
      <c r="A59" s="16">
        <v>20170318</v>
      </c>
      <c r="B59" s="17" t="s">
        <v>256</v>
      </c>
      <c r="C59" s="17" t="s">
        <v>425</v>
      </c>
      <c r="D59" s="17">
        <v>48</v>
      </c>
      <c r="E59" s="17" t="s">
        <v>233</v>
      </c>
    </row>
    <row r="60" spans="1:5" x14ac:dyDescent="0.2">
      <c r="A60" s="16">
        <v>20170318</v>
      </c>
      <c r="B60" s="17" t="s">
        <v>256</v>
      </c>
      <c r="C60" s="17" t="s">
        <v>226</v>
      </c>
      <c r="D60" s="17">
        <v>48</v>
      </c>
      <c r="E60" s="17" t="s">
        <v>233</v>
      </c>
    </row>
    <row r="61" spans="1:5" x14ac:dyDescent="0.2">
      <c r="A61" s="16">
        <v>20170319</v>
      </c>
      <c r="B61" s="17" t="s">
        <v>221</v>
      </c>
      <c r="C61" s="17" t="s">
        <v>226</v>
      </c>
      <c r="D61" s="17">
        <v>100</v>
      </c>
      <c r="E61" s="17" t="s">
        <v>224</v>
      </c>
    </row>
    <row r="62" spans="1:5" x14ac:dyDescent="0.2">
      <c r="A62" s="16">
        <v>20170319</v>
      </c>
      <c r="B62" s="17" t="s">
        <v>221</v>
      </c>
      <c r="C62" s="17" t="s">
        <v>278</v>
      </c>
      <c r="D62" s="17">
        <v>100</v>
      </c>
      <c r="E62" s="17" t="s">
        <v>224</v>
      </c>
    </row>
    <row r="63" spans="1:5" x14ac:dyDescent="0.2">
      <c r="A63" s="16">
        <v>20170320</v>
      </c>
      <c r="B63" s="17" t="s">
        <v>227</v>
      </c>
      <c r="C63" s="17" t="s">
        <v>425</v>
      </c>
      <c r="D63" s="17">
        <v>50</v>
      </c>
      <c r="E63" s="17" t="s">
        <v>249</v>
      </c>
    </row>
    <row r="64" spans="1:5" x14ac:dyDescent="0.2">
      <c r="A64" s="16">
        <v>20170323</v>
      </c>
      <c r="B64" s="17" t="s">
        <v>227</v>
      </c>
      <c r="C64" s="17" t="s">
        <v>425</v>
      </c>
      <c r="D64" s="17">
        <v>50</v>
      </c>
      <c r="E64" s="17" t="s">
        <v>249</v>
      </c>
    </row>
    <row r="65" spans="1:5" x14ac:dyDescent="0.2">
      <c r="A65" s="16">
        <v>20170326</v>
      </c>
      <c r="B65" s="17" t="s">
        <v>261</v>
      </c>
      <c r="C65" s="17" t="s">
        <v>425</v>
      </c>
      <c r="D65" s="17">
        <v>48</v>
      </c>
      <c r="E65" s="17" t="s">
        <v>233</v>
      </c>
    </row>
    <row r="66" spans="1:5" x14ac:dyDescent="0.2">
      <c r="A66" s="16">
        <v>20170326</v>
      </c>
      <c r="B66" s="17" t="s">
        <v>261</v>
      </c>
      <c r="C66" s="17" t="s">
        <v>226</v>
      </c>
      <c r="D66" s="17">
        <v>48</v>
      </c>
      <c r="E66" s="17" t="s">
        <v>233</v>
      </c>
    </row>
    <row r="67" spans="1:5" x14ac:dyDescent="0.2">
      <c r="A67" s="16">
        <v>20170327</v>
      </c>
      <c r="B67" s="17" t="s">
        <v>227</v>
      </c>
      <c r="C67" s="17" t="s">
        <v>425</v>
      </c>
      <c r="D67" s="17">
        <v>15</v>
      </c>
      <c r="E67" s="17" t="s">
        <v>249</v>
      </c>
    </row>
    <row r="68" spans="1:5" x14ac:dyDescent="0.2">
      <c r="A68" s="16">
        <v>20170328</v>
      </c>
      <c r="B68" s="17" t="s">
        <v>221</v>
      </c>
      <c r="C68" s="17" t="s">
        <v>278</v>
      </c>
      <c r="D68" s="17">
        <v>180</v>
      </c>
      <c r="E68" s="17" t="s">
        <v>224</v>
      </c>
    </row>
    <row r="69" spans="1:5" x14ac:dyDescent="0.2">
      <c r="A69" s="16">
        <v>20170330</v>
      </c>
      <c r="B69" s="17" t="s">
        <v>227</v>
      </c>
      <c r="C69" s="17" t="s">
        <v>425</v>
      </c>
      <c r="D69" s="17">
        <v>50</v>
      </c>
      <c r="E69" s="17" t="s">
        <v>253</v>
      </c>
    </row>
    <row r="70" spans="1:5" x14ac:dyDescent="0.2">
      <c r="A70" s="16">
        <v>20170401</v>
      </c>
      <c r="B70" s="17" t="s">
        <v>221</v>
      </c>
      <c r="C70" s="17" t="s">
        <v>278</v>
      </c>
      <c r="D70" s="17">
        <v>20</v>
      </c>
      <c r="E70" s="17" t="s">
        <v>223</v>
      </c>
    </row>
    <row r="71" spans="1:5" x14ac:dyDescent="0.2">
      <c r="A71" s="16">
        <v>20170401</v>
      </c>
      <c r="B71" s="17" t="s">
        <v>221</v>
      </c>
      <c r="C71" s="17" t="s">
        <v>425</v>
      </c>
      <c r="D71" s="17">
        <v>35</v>
      </c>
      <c r="E71" s="17" t="s">
        <v>223</v>
      </c>
    </row>
    <row r="72" spans="1:5" x14ac:dyDescent="0.2">
      <c r="A72" s="16">
        <v>20170402</v>
      </c>
      <c r="B72" s="17" t="s">
        <v>243</v>
      </c>
      <c r="C72" s="17" t="s">
        <v>278</v>
      </c>
      <c r="D72" s="17">
        <v>65</v>
      </c>
      <c r="E72" s="17" t="s">
        <v>233</v>
      </c>
    </row>
    <row r="73" spans="1:5" x14ac:dyDescent="0.2">
      <c r="A73" s="16">
        <v>20170402</v>
      </c>
      <c r="B73" s="17" t="s">
        <v>243</v>
      </c>
      <c r="C73" s="17" t="s">
        <v>425</v>
      </c>
      <c r="D73" s="17">
        <v>69</v>
      </c>
      <c r="E73" s="17" t="s">
        <v>233</v>
      </c>
    </row>
    <row r="74" spans="1:5" x14ac:dyDescent="0.2">
      <c r="A74" s="16">
        <v>20170403</v>
      </c>
      <c r="B74" s="17" t="s">
        <v>227</v>
      </c>
      <c r="C74" s="17" t="s">
        <v>425</v>
      </c>
      <c r="D74" s="17">
        <v>70</v>
      </c>
      <c r="E74" s="17" t="s">
        <v>263</v>
      </c>
    </row>
    <row r="75" spans="1:5" x14ac:dyDescent="0.2">
      <c r="A75" s="16">
        <v>20170404</v>
      </c>
      <c r="B75" s="17" t="s">
        <v>221</v>
      </c>
      <c r="C75" s="17" t="s">
        <v>264</v>
      </c>
      <c r="D75" s="17">
        <v>76</v>
      </c>
      <c r="E75" s="17" t="s">
        <v>224</v>
      </c>
    </row>
    <row r="76" spans="1:5" x14ac:dyDescent="0.2">
      <c r="A76" s="16">
        <v>20170406</v>
      </c>
      <c r="B76" s="17" t="s">
        <v>221</v>
      </c>
      <c r="C76" s="17" t="s">
        <v>425</v>
      </c>
      <c r="D76" s="17">
        <v>50</v>
      </c>
      <c r="E76" s="17" t="s">
        <v>224</v>
      </c>
    </row>
    <row r="77" spans="1:5" x14ac:dyDescent="0.2">
      <c r="A77" s="16">
        <v>20170408</v>
      </c>
      <c r="B77" s="17" t="s">
        <v>221</v>
      </c>
      <c r="C77" s="17" t="s">
        <v>425</v>
      </c>
      <c r="D77" s="17">
        <v>48</v>
      </c>
      <c r="E77" s="17" t="s">
        <v>230</v>
      </c>
    </row>
    <row r="78" spans="1:5" x14ac:dyDescent="0.2">
      <c r="A78" s="16">
        <v>20170408</v>
      </c>
      <c r="B78" s="17" t="s">
        <v>227</v>
      </c>
      <c r="C78" s="17" t="s">
        <v>425</v>
      </c>
      <c r="D78" s="17">
        <v>20</v>
      </c>
      <c r="E78" s="17" t="s">
        <v>229</v>
      </c>
    </row>
    <row r="79" spans="1:5" x14ac:dyDescent="0.2">
      <c r="A79" s="16">
        <v>20170409</v>
      </c>
      <c r="B79" s="17" t="s">
        <v>266</v>
      </c>
      <c r="C79" s="17" t="s">
        <v>425</v>
      </c>
      <c r="D79" s="17">
        <v>36</v>
      </c>
      <c r="E79" s="17" t="s">
        <v>233</v>
      </c>
    </row>
    <row r="80" spans="1:5" x14ac:dyDescent="0.2">
      <c r="A80" s="16">
        <v>20170409</v>
      </c>
      <c r="B80" s="17" t="s">
        <v>266</v>
      </c>
      <c r="C80" s="17" t="s">
        <v>278</v>
      </c>
      <c r="D80" s="17">
        <v>36</v>
      </c>
      <c r="E80" s="17" t="s">
        <v>233</v>
      </c>
    </row>
    <row r="81" spans="1:5" x14ac:dyDescent="0.2">
      <c r="A81" s="16">
        <v>20170409</v>
      </c>
      <c r="B81" s="17" t="s">
        <v>266</v>
      </c>
      <c r="C81" s="17" t="s">
        <v>226</v>
      </c>
      <c r="D81" s="17">
        <v>36</v>
      </c>
      <c r="E81" s="17" t="s">
        <v>233</v>
      </c>
    </row>
    <row r="82" spans="1:5" x14ac:dyDescent="0.2">
      <c r="A82" s="16">
        <v>20170410</v>
      </c>
      <c r="B82" s="17" t="s">
        <v>227</v>
      </c>
      <c r="C82" s="17" t="s">
        <v>425</v>
      </c>
      <c r="D82" s="17">
        <v>70</v>
      </c>
      <c r="E82" s="17" t="s">
        <v>263</v>
      </c>
    </row>
    <row r="83" spans="1:5" x14ac:dyDescent="0.2">
      <c r="A83" s="16">
        <v>20170411</v>
      </c>
      <c r="B83" s="17" t="s">
        <v>221</v>
      </c>
      <c r="C83" s="17" t="s">
        <v>267</v>
      </c>
      <c r="D83" s="17">
        <v>60</v>
      </c>
      <c r="E83" s="17" t="s">
        <v>268</v>
      </c>
    </row>
    <row r="84" spans="1:5" x14ac:dyDescent="0.2">
      <c r="A84" s="16">
        <v>20170411</v>
      </c>
      <c r="B84" s="17" t="s">
        <v>221</v>
      </c>
      <c r="C84" s="17" t="s">
        <v>278</v>
      </c>
      <c r="D84" s="17">
        <v>90</v>
      </c>
      <c r="E84" s="17" t="s">
        <v>222</v>
      </c>
    </row>
    <row r="85" spans="1:5" x14ac:dyDescent="0.2">
      <c r="A85" s="16">
        <v>20170413</v>
      </c>
      <c r="B85" s="17" t="s">
        <v>227</v>
      </c>
      <c r="C85" s="17" t="s">
        <v>425</v>
      </c>
      <c r="D85" s="17">
        <v>35</v>
      </c>
      <c r="E85" s="17" t="s">
        <v>230</v>
      </c>
    </row>
    <row r="86" spans="1:5" x14ac:dyDescent="0.2">
      <c r="A86" s="16">
        <v>20170415</v>
      </c>
      <c r="B86" s="17" t="s">
        <v>221</v>
      </c>
      <c r="C86" s="17" t="s">
        <v>278</v>
      </c>
      <c r="D86" s="17">
        <v>51</v>
      </c>
      <c r="E86" s="17" t="s">
        <v>230</v>
      </c>
    </row>
    <row r="87" spans="1:5" x14ac:dyDescent="0.2">
      <c r="A87" s="16">
        <v>20170416</v>
      </c>
      <c r="B87" s="17" t="s">
        <v>221</v>
      </c>
      <c r="C87" s="17" t="s">
        <v>226</v>
      </c>
      <c r="D87" s="17">
        <v>150</v>
      </c>
      <c r="E87" s="17" t="s">
        <v>223</v>
      </c>
    </row>
    <row r="88" spans="1:5" x14ac:dyDescent="0.2">
      <c r="A88" s="16">
        <v>20170417</v>
      </c>
      <c r="B88" s="17" t="s">
        <v>221</v>
      </c>
      <c r="C88" s="17" t="s">
        <v>267</v>
      </c>
      <c r="D88" s="17">
        <v>50</v>
      </c>
      <c r="E88" s="17" t="s">
        <v>224</v>
      </c>
    </row>
    <row r="89" spans="1:5" x14ac:dyDescent="0.2">
      <c r="A89" s="16">
        <v>20170417</v>
      </c>
      <c r="B89" s="17" t="s">
        <v>221</v>
      </c>
      <c r="C89" s="17" t="s">
        <v>264</v>
      </c>
      <c r="D89" s="17">
        <v>20</v>
      </c>
      <c r="E89" s="17" t="s">
        <v>224</v>
      </c>
    </row>
    <row r="90" spans="1:5" x14ac:dyDescent="0.2">
      <c r="A90" s="16">
        <v>20170418</v>
      </c>
      <c r="B90" s="17" t="s">
        <v>221</v>
      </c>
      <c r="C90" s="17" t="s">
        <v>264</v>
      </c>
      <c r="D90" s="17">
        <v>25</v>
      </c>
      <c r="E90" s="17" t="s">
        <v>268</v>
      </c>
    </row>
    <row r="91" spans="1:5" x14ac:dyDescent="0.2">
      <c r="A91" s="16">
        <v>20170420</v>
      </c>
      <c r="B91" s="17" t="s">
        <v>221</v>
      </c>
      <c r="C91" s="17" t="s">
        <v>425</v>
      </c>
      <c r="D91" s="17">
        <v>70</v>
      </c>
      <c r="E91" s="17" t="s">
        <v>223</v>
      </c>
    </row>
    <row r="92" spans="1:5" x14ac:dyDescent="0.2">
      <c r="A92" s="16">
        <v>20170422</v>
      </c>
      <c r="B92" s="17" t="s">
        <v>269</v>
      </c>
      <c r="C92" s="17" t="s">
        <v>425</v>
      </c>
      <c r="D92" s="17">
        <v>55</v>
      </c>
      <c r="E92" s="17" t="s">
        <v>233</v>
      </c>
    </row>
    <row r="93" spans="1:5" x14ac:dyDescent="0.2">
      <c r="A93" s="16">
        <v>20170423</v>
      </c>
      <c r="B93" s="17" t="s">
        <v>266</v>
      </c>
      <c r="C93" s="17" t="s">
        <v>226</v>
      </c>
      <c r="D93" s="17">
        <v>48</v>
      </c>
      <c r="E93" s="17" t="s">
        <v>233</v>
      </c>
    </row>
    <row r="94" spans="1:5" x14ac:dyDescent="0.2">
      <c r="A94" s="16">
        <v>20170423</v>
      </c>
      <c r="B94" s="17" t="s">
        <v>266</v>
      </c>
      <c r="C94" s="17" t="s">
        <v>425</v>
      </c>
      <c r="D94" s="17">
        <v>48</v>
      </c>
      <c r="E94" s="17" t="s">
        <v>233</v>
      </c>
    </row>
    <row r="95" spans="1:5" x14ac:dyDescent="0.2">
      <c r="A95" s="16">
        <v>20170424</v>
      </c>
      <c r="B95" s="17" t="s">
        <v>227</v>
      </c>
      <c r="C95" s="17" t="s">
        <v>425</v>
      </c>
      <c r="D95" s="17">
        <v>50</v>
      </c>
      <c r="E95" s="17" t="s">
        <v>263</v>
      </c>
    </row>
    <row r="96" spans="1:5" x14ac:dyDescent="0.2">
      <c r="A96" s="16">
        <v>20170425</v>
      </c>
      <c r="B96" s="17" t="s">
        <v>221</v>
      </c>
      <c r="C96" s="17" t="s">
        <v>425</v>
      </c>
      <c r="D96" s="17">
        <v>50</v>
      </c>
      <c r="E96" s="17" t="s">
        <v>230</v>
      </c>
    </row>
    <row r="97" spans="1:5" x14ac:dyDescent="0.2">
      <c r="A97" s="16">
        <v>20170427</v>
      </c>
      <c r="B97" s="17" t="s">
        <v>221</v>
      </c>
      <c r="C97" s="17" t="s">
        <v>425</v>
      </c>
      <c r="D97" s="17">
        <v>40</v>
      </c>
      <c r="E97" s="17" t="s">
        <v>224</v>
      </c>
    </row>
    <row r="98" spans="1:5" x14ac:dyDescent="0.2">
      <c r="A98" s="16">
        <v>20170429</v>
      </c>
      <c r="B98" s="17" t="s">
        <v>221</v>
      </c>
      <c r="C98" s="17" t="s">
        <v>425</v>
      </c>
      <c r="D98" s="17">
        <v>55</v>
      </c>
      <c r="E98" s="17" t="s">
        <v>224</v>
      </c>
    </row>
    <row r="99" spans="1:5" x14ac:dyDescent="0.2">
      <c r="A99" s="16">
        <v>20170429</v>
      </c>
      <c r="B99" s="17" t="s">
        <v>227</v>
      </c>
      <c r="C99" s="17" t="s">
        <v>425</v>
      </c>
      <c r="D99" s="17">
        <v>70</v>
      </c>
      <c r="E99" s="17" t="s">
        <v>270</v>
      </c>
    </row>
    <row r="100" spans="1:5" x14ac:dyDescent="0.2">
      <c r="A100" s="16">
        <v>20170430</v>
      </c>
      <c r="B100" s="17" t="s">
        <v>271</v>
      </c>
      <c r="C100" s="17" t="s">
        <v>425</v>
      </c>
      <c r="D100" s="17">
        <v>55</v>
      </c>
      <c r="E100" s="17" t="s">
        <v>233</v>
      </c>
    </row>
    <row r="101" spans="1:5" x14ac:dyDescent="0.2">
      <c r="A101" s="16">
        <v>20170501</v>
      </c>
      <c r="B101" s="17" t="s">
        <v>221</v>
      </c>
      <c r="C101" s="17" t="s">
        <v>425</v>
      </c>
      <c r="D101" s="17">
        <v>35</v>
      </c>
      <c r="E101" s="17" t="s">
        <v>224</v>
      </c>
    </row>
    <row r="102" spans="1:5" x14ac:dyDescent="0.2">
      <c r="A102" s="16">
        <v>20170502</v>
      </c>
      <c r="B102" s="17" t="s">
        <v>221</v>
      </c>
      <c r="C102" s="17" t="s">
        <v>425</v>
      </c>
      <c r="D102" s="17">
        <v>75</v>
      </c>
      <c r="E102" s="17" t="s">
        <v>222</v>
      </c>
    </row>
    <row r="103" spans="1:5" x14ac:dyDescent="0.2">
      <c r="A103" s="16">
        <v>20170504</v>
      </c>
      <c r="B103" s="17" t="s">
        <v>221</v>
      </c>
      <c r="C103" s="17" t="s">
        <v>425</v>
      </c>
      <c r="D103" s="17">
        <v>40</v>
      </c>
      <c r="E103" s="17" t="s">
        <v>224</v>
      </c>
    </row>
    <row r="104" spans="1:5" x14ac:dyDescent="0.2">
      <c r="A104" s="16">
        <v>20170506</v>
      </c>
      <c r="B104" s="17" t="s">
        <v>243</v>
      </c>
      <c r="C104" s="17" t="s">
        <v>278</v>
      </c>
      <c r="D104" s="17">
        <v>60</v>
      </c>
      <c r="E104" s="17" t="s">
        <v>233</v>
      </c>
    </row>
    <row r="105" spans="1:5" x14ac:dyDescent="0.2">
      <c r="A105" s="16">
        <v>20170506</v>
      </c>
      <c r="B105" s="17" t="s">
        <v>243</v>
      </c>
      <c r="C105" s="17" t="s">
        <v>226</v>
      </c>
      <c r="D105" s="17">
        <v>60</v>
      </c>
      <c r="E105" s="17" t="s">
        <v>233</v>
      </c>
    </row>
    <row r="106" spans="1:5" x14ac:dyDescent="0.2">
      <c r="A106" s="16">
        <v>20170507</v>
      </c>
      <c r="B106" s="17" t="s">
        <v>243</v>
      </c>
      <c r="C106" s="17" t="s">
        <v>425</v>
      </c>
      <c r="D106" s="17">
        <v>60</v>
      </c>
      <c r="E106" s="17" t="s">
        <v>233</v>
      </c>
    </row>
    <row r="107" spans="1:5" x14ac:dyDescent="0.2">
      <c r="A107" s="16">
        <v>20170508</v>
      </c>
      <c r="B107" s="17" t="s">
        <v>227</v>
      </c>
      <c r="C107" s="17" t="s">
        <v>425</v>
      </c>
      <c r="D107" s="17">
        <v>50</v>
      </c>
      <c r="E107" s="17" t="s">
        <v>229</v>
      </c>
    </row>
    <row r="108" spans="1:5" x14ac:dyDescent="0.2">
      <c r="A108" s="16">
        <v>20170509</v>
      </c>
      <c r="B108" s="17" t="s">
        <v>221</v>
      </c>
      <c r="C108" s="17" t="s">
        <v>425</v>
      </c>
      <c r="D108" s="17">
        <v>73</v>
      </c>
      <c r="E108" s="17" t="s">
        <v>222</v>
      </c>
    </row>
    <row r="109" spans="1:5" x14ac:dyDescent="0.2">
      <c r="A109" s="16">
        <v>20170511</v>
      </c>
      <c r="B109" s="17" t="s">
        <v>221</v>
      </c>
      <c r="C109" s="17" t="s">
        <v>425</v>
      </c>
      <c r="D109" s="17">
        <v>40</v>
      </c>
      <c r="E109" s="17" t="s">
        <v>224</v>
      </c>
    </row>
    <row r="110" spans="1:5" x14ac:dyDescent="0.2">
      <c r="A110" s="16">
        <v>20170513</v>
      </c>
      <c r="B110" s="17" t="s">
        <v>221</v>
      </c>
      <c r="C110" s="17" t="s">
        <v>425</v>
      </c>
      <c r="D110" s="17">
        <v>48</v>
      </c>
      <c r="E110" s="17" t="s">
        <v>230</v>
      </c>
    </row>
    <row r="111" spans="1:5" x14ac:dyDescent="0.2">
      <c r="A111" s="16">
        <v>20170514</v>
      </c>
      <c r="B111" s="17" t="s">
        <v>275</v>
      </c>
      <c r="C111" s="17" t="s">
        <v>425</v>
      </c>
      <c r="D111" s="17">
        <v>60</v>
      </c>
      <c r="E111" s="17" t="s">
        <v>233</v>
      </c>
    </row>
    <row r="112" spans="1:5" x14ac:dyDescent="0.2">
      <c r="A112" s="16">
        <v>20170514</v>
      </c>
      <c r="B112" s="17" t="s">
        <v>275</v>
      </c>
      <c r="C112" s="17" t="s">
        <v>226</v>
      </c>
      <c r="D112" s="17">
        <v>48</v>
      </c>
      <c r="E112" s="17" t="s">
        <v>233</v>
      </c>
    </row>
    <row r="113" spans="1:5" x14ac:dyDescent="0.2">
      <c r="A113" s="16">
        <v>20170515</v>
      </c>
      <c r="B113" s="17" t="s">
        <v>227</v>
      </c>
      <c r="C113" s="17" t="s">
        <v>425</v>
      </c>
      <c r="D113" s="17">
        <v>50</v>
      </c>
      <c r="E113" s="17" t="s">
        <v>229</v>
      </c>
    </row>
    <row r="114" spans="1:5" x14ac:dyDescent="0.2">
      <c r="A114" s="16">
        <v>20170516</v>
      </c>
      <c r="B114" s="17" t="s">
        <v>221</v>
      </c>
      <c r="C114" s="17" t="s">
        <v>425</v>
      </c>
      <c r="D114" s="17">
        <v>55</v>
      </c>
      <c r="E114" s="17" t="s">
        <v>230</v>
      </c>
    </row>
    <row r="115" spans="1:5" x14ac:dyDescent="0.2">
      <c r="A115" s="16">
        <v>20170518</v>
      </c>
      <c r="B115" s="17" t="s">
        <v>221</v>
      </c>
      <c r="C115" s="17" t="s">
        <v>425</v>
      </c>
      <c r="D115" s="17">
        <v>75</v>
      </c>
      <c r="E115" s="17" t="s">
        <v>268</v>
      </c>
    </row>
    <row r="116" spans="1:5" x14ac:dyDescent="0.2">
      <c r="A116" s="16">
        <v>20170520</v>
      </c>
      <c r="B116" s="17" t="s">
        <v>221</v>
      </c>
      <c r="C116" s="17" t="s">
        <v>425</v>
      </c>
      <c r="D116" s="17">
        <v>35</v>
      </c>
      <c r="E116" s="17" t="s">
        <v>277</v>
      </c>
    </row>
    <row r="117" spans="1:5" x14ac:dyDescent="0.2">
      <c r="A117" s="16">
        <v>20170521</v>
      </c>
      <c r="B117" s="17" t="s">
        <v>221</v>
      </c>
      <c r="C117" s="17" t="s">
        <v>267</v>
      </c>
      <c r="D117" s="17">
        <v>50</v>
      </c>
      <c r="E117" s="17" t="s">
        <v>277</v>
      </c>
    </row>
    <row r="118" spans="1:5" x14ac:dyDescent="0.2">
      <c r="A118" s="16">
        <v>20170522</v>
      </c>
      <c r="B118" s="17" t="s">
        <v>227</v>
      </c>
      <c r="C118" s="17" t="s">
        <v>425</v>
      </c>
      <c r="D118" s="17">
        <v>85</v>
      </c>
      <c r="E118" s="17" t="s">
        <v>229</v>
      </c>
    </row>
    <row r="119" spans="1:5" x14ac:dyDescent="0.2">
      <c r="A119" s="16">
        <v>20170523</v>
      </c>
      <c r="B119" s="17" t="s">
        <v>221</v>
      </c>
      <c r="C119" s="17" t="s">
        <v>425</v>
      </c>
      <c r="D119" s="17">
        <v>35</v>
      </c>
      <c r="E119" s="17" t="s">
        <v>224</v>
      </c>
    </row>
    <row r="120" spans="1:5" x14ac:dyDescent="0.2">
      <c r="A120" s="16">
        <v>20170525</v>
      </c>
      <c r="B120" s="17" t="s">
        <v>221</v>
      </c>
      <c r="C120" s="17" t="s">
        <v>267</v>
      </c>
      <c r="D120" s="17">
        <v>66</v>
      </c>
      <c r="E120" s="17" t="s">
        <v>224</v>
      </c>
    </row>
    <row r="121" spans="1:5" x14ac:dyDescent="0.2">
      <c r="A121" s="16">
        <v>20170525</v>
      </c>
      <c r="B121" s="17" t="s">
        <v>221</v>
      </c>
      <c r="C121" s="17" t="s">
        <v>278</v>
      </c>
      <c r="D121" s="17">
        <v>35</v>
      </c>
      <c r="E121" s="17" t="s">
        <v>277</v>
      </c>
    </row>
    <row r="122" spans="1:5" x14ac:dyDescent="0.2">
      <c r="A122" s="16">
        <v>20170525</v>
      </c>
      <c r="B122" s="17" t="s">
        <v>221</v>
      </c>
      <c r="C122" s="17" t="s">
        <v>425</v>
      </c>
      <c r="D122" s="17">
        <v>55</v>
      </c>
      <c r="E122" s="17" t="s">
        <v>224</v>
      </c>
    </row>
    <row r="123" spans="1:5" x14ac:dyDescent="0.2">
      <c r="A123" s="16">
        <v>20170526</v>
      </c>
      <c r="B123" s="17" t="s">
        <v>221</v>
      </c>
      <c r="C123" s="17" t="s">
        <v>267</v>
      </c>
      <c r="D123" s="17">
        <v>51</v>
      </c>
      <c r="E123" s="17" t="s">
        <v>222</v>
      </c>
    </row>
    <row r="124" spans="1:5" x14ac:dyDescent="0.2">
      <c r="A124" s="16">
        <v>20170526</v>
      </c>
      <c r="B124" s="17" t="s">
        <v>221</v>
      </c>
      <c r="C124" s="17" t="s">
        <v>425</v>
      </c>
      <c r="D124" s="17">
        <v>35</v>
      </c>
      <c r="E124" s="17" t="s">
        <v>222</v>
      </c>
    </row>
    <row r="125" spans="1:5" x14ac:dyDescent="0.2">
      <c r="A125" s="16">
        <v>20170527</v>
      </c>
      <c r="B125" s="17" t="s">
        <v>256</v>
      </c>
      <c r="C125" s="17" t="s">
        <v>267</v>
      </c>
      <c r="D125" s="17">
        <v>43</v>
      </c>
      <c r="E125" s="17" t="s">
        <v>233</v>
      </c>
    </row>
    <row r="126" spans="1:5" x14ac:dyDescent="0.2">
      <c r="A126" s="16">
        <v>20170528</v>
      </c>
      <c r="B126" s="17" t="s">
        <v>245</v>
      </c>
      <c r="C126" s="17" t="s">
        <v>425</v>
      </c>
      <c r="D126" s="17">
        <v>40</v>
      </c>
      <c r="E126" s="17" t="s">
        <v>233</v>
      </c>
    </row>
    <row r="127" spans="1:5" x14ac:dyDescent="0.2">
      <c r="A127" s="16">
        <v>20170529</v>
      </c>
      <c r="B127" s="17" t="s">
        <v>227</v>
      </c>
      <c r="C127" s="17" t="s">
        <v>267</v>
      </c>
      <c r="D127" s="17">
        <v>60</v>
      </c>
      <c r="E127" s="17" t="s">
        <v>229</v>
      </c>
    </row>
    <row r="128" spans="1:5" x14ac:dyDescent="0.2">
      <c r="A128" s="16">
        <v>20170530</v>
      </c>
      <c r="B128" s="17" t="s">
        <v>221</v>
      </c>
      <c r="C128" s="17" t="s">
        <v>425</v>
      </c>
      <c r="D128" s="17">
        <v>60</v>
      </c>
      <c r="E128" s="17" t="s">
        <v>230</v>
      </c>
    </row>
    <row r="129" spans="1:5" x14ac:dyDescent="0.2">
      <c r="A129" s="16">
        <v>20170601</v>
      </c>
      <c r="B129" s="17" t="s">
        <v>221</v>
      </c>
      <c r="C129" s="17" t="s">
        <v>425</v>
      </c>
      <c r="D129" s="17">
        <v>40</v>
      </c>
      <c r="E129" s="17" t="s">
        <v>222</v>
      </c>
    </row>
    <row r="130" spans="1:5" x14ac:dyDescent="0.2">
      <c r="A130" s="16">
        <v>20170603</v>
      </c>
      <c r="B130" s="17" t="s">
        <v>221</v>
      </c>
      <c r="C130" s="17" t="s">
        <v>425</v>
      </c>
      <c r="D130" s="17">
        <v>35</v>
      </c>
      <c r="E130" s="17" t="s">
        <v>268</v>
      </c>
    </row>
    <row r="131" spans="1:5" x14ac:dyDescent="0.2">
      <c r="A131" s="16">
        <v>20170603</v>
      </c>
      <c r="B131" s="17" t="s">
        <v>282</v>
      </c>
      <c r="C131" s="17" t="s">
        <v>425</v>
      </c>
      <c r="D131" s="17">
        <v>40</v>
      </c>
      <c r="E131" s="17" t="s">
        <v>233</v>
      </c>
    </row>
    <row r="132" spans="1:5" x14ac:dyDescent="0.2">
      <c r="A132" s="16">
        <v>20170604</v>
      </c>
      <c r="B132" s="17" t="s">
        <v>221</v>
      </c>
      <c r="C132" s="17" t="s">
        <v>425</v>
      </c>
      <c r="D132" s="17">
        <v>40</v>
      </c>
      <c r="E132" s="17" t="s">
        <v>224</v>
      </c>
    </row>
    <row r="133" spans="1:5" x14ac:dyDescent="0.2">
      <c r="A133" s="16">
        <v>20170605</v>
      </c>
      <c r="B133" s="17" t="s">
        <v>221</v>
      </c>
      <c r="C133" s="17" t="s">
        <v>425</v>
      </c>
      <c r="D133" s="17">
        <v>65</v>
      </c>
      <c r="E133" s="17" t="s">
        <v>223</v>
      </c>
    </row>
    <row r="134" spans="1:5" x14ac:dyDescent="0.2">
      <c r="A134" s="16">
        <v>20170605</v>
      </c>
      <c r="B134" s="17" t="s">
        <v>227</v>
      </c>
      <c r="C134" s="17" t="s">
        <v>425</v>
      </c>
      <c r="D134" s="17">
        <v>50</v>
      </c>
      <c r="E134" s="17" t="s">
        <v>285</v>
      </c>
    </row>
    <row r="135" spans="1:5" x14ac:dyDescent="0.2">
      <c r="A135" s="16">
        <v>20170606</v>
      </c>
      <c r="B135" s="17" t="s">
        <v>221</v>
      </c>
      <c r="C135" s="17" t="s">
        <v>425</v>
      </c>
      <c r="D135" s="17">
        <v>50</v>
      </c>
      <c r="E135" s="17" t="s">
        <v>224</v>
      </c>
    </row>
    <row r="136" spans="1:5" x14ac:dyDescent="0.2">
      <c r="A136" s="16">
        <v>20170606</v>
      </c>
      <c r="B136" s="17" t="s">
        <v>221</v>
      </c>
      <c r="C136" s="17" t="s">
        <v>425</v>
      </c>
      <c r="D136" s="17">
        <v>35</v>
      </c>
      <c r="E136" s="17" t="s">
        <v>230</v>
      </c>
    </row>
    <row r="137" spans="1:5" x14ac:dyDescent="0.2">
      <c r="A137" s="16">
        <v>20170606</v>
      </c>
      <c r="B137" s="17" t="s">
        <v>221</v>
      </c>
      <c r="C137" s="17" t="s">
        <v>425</v>
      </c>
      <c r="D137" s="17">
        <v>25</v>
      </c>
      <c r="E137" s="17" t="s">
        <v>268</v>
      </c>
    </row>
    <row r="138" spans="1:5" x14ac:dyDescent="0.2">
      <c r="A138" s="16">
        <v>20170608</v>
      </c>
      <c r="B138" s="17" t="s">
        <v>248</v>
      </c>
      <c r="C138" s="17" t="s">
        <v>425</v>
      </c>
      <c r="D138" s="17">
        <v>30</v>
      </c>
      <c r="E138" s="17" t="s">
        <v>286</v>
      </c>
    </row>
    <row r="139" spans="1:5" x14ac:dyDescent="0.2">
      <c r="A139" s="16">
        <v>20170610</v>
      </c>
      <c r="B139" s="17" t="s">
        <v>221</v>
      </c>
      <c r="C139" s="17" t="s">
        <v>267</v>
      </c>
      <c r="D139" s="17">
        <v>50</v>
      </c>
      <c r="E139" s="17" t="s">
        <v>224</v>
      </c>
    </row>
    <row r="140" spans="1:5" x14ac:dyDescent="0.2">
      <c r="A140" s="16">
        <v>20170611</v>
      </c>
      <c r="B140" s="17" t="s">
        <v>221</v>
      </c>
      <c r="C140" s="17" t="s">
        <v>267</v>
      </c>
      <c r="D140" s="17">
        <v>60</v>
      </c>
      <c r="E140" s="17" t="s">
        <v>224</v>
      </c>
    </row>
    <row r="141" spans="1:5" x14ac:dyDescent="0.2">
      <c r="A141" s="16">
        <v>20170612</v>
      </c>
      <c r="B141" s="17" t="s">
        <v>227</v>
      </c>
      <c r="C141" s="17" t="s">
        <v>425</v>
      </c>
      <c r="D141" s="17">
        <v>70</v>
      </c>
      <c r="E141" s="17" t="s">
        <v>285</v>
      </c>
    </row>
    <row r="142" spans="1:5" x14ac:dyDescent="0.2">
      <c r="A142" s="16">
        <v>20170613</v>
      </c>
      <c r="B142" s="17" t="s">
        <v>221</v>
      </c>
      <c r="C142" s="17" t="s">
        <v>425</v>
      </c>
      <c r="D142" s="17">
        <v>80</v>
      </c>
      <c r="E142" s="17" t="s">
        <v>230</v>
      </c>
    </row>
    <row r="143" spans="1:5" x14ac:dyDescent="0.2">
      <c r="A143" s="16">
        <v>20170615</v>
      </c>
      <c r="B143" s="17" t="s">
        <v>221</v>
      </c>
      <c r="C143" s="17" t="s">
        <v>425</v>
      </c>
      <c r="D143" s="17">
        <v>50</v>
      </c>
      <c r="E143" s="17" t="s">
        <v>268</v>
      </c>
    </row>
    <row r="144" spans="1:5" x14ac:dyDescent="0.2">
      <c r="A144" s="16">
        <v>20170617</v>
      </c>
      <c r="B144" s="17" t="s">
        <v>221</v>
      </c>
      <c r="C144" s="17" t="s">
        <v>267</v>
      </c>
      <c r="D144" s="17">
        <v>75</v>
      </c>
      <c r="E144" s="17" t="s">
        <v>230</v>
      </c>
    </row>
    <row r="145" spans="1:5" x14ac:dyDescent="0.2">
      <c r="A145" s="16">
        <v>20170618</v>
      </c>
      <c r="B145" s="17" t="s">
        <v>311</v>
      </c>
      <c r="C145" s="17" t="s">
        <v>425</v>
      </c>
      <c r="D145" s="17">
        <v>40</v>
      </c>
      <c r="E145" s="17" t="s">
        <v>233</v>
      </c>
    </row>
    <row r="146" spans="1:5" x14ac:dyDescent="0.2">
      <c r="A146" s="16">
        <v>20170618</v>
      </c>
      <c r="B146" s="17" t="s">
        <v>311</v>
      </c>
      <c r="C146" s="17" t="s">
        <v>267</v>
      </c>
      <c r="D146" s="17">
        <v>40</v>
      </c>
      <c r="E146" s="17" t="s">
        <v>233</v>
      </c>
    </row>
    <row r="147" spans="1:5" x14ac:dyDescent="0.2">
      <c r="A147" s="16">
        <v>20170618</v>
      </c>
      <c r="B147" s="17" t="s">
        <v>221</v>
      </c>
      <c r="C147" s="17" t="s">
        <v>425</v>
      </c>
      <c r="D147" s="17">
        <v>35</v>
      </c>
      <c r="E147" s="17" t="s">
        <v>270</v>
      </c>
    </row>
    <row r="148" spans="1:5" x14ac:dyDescent="0.2">
      <c r="A148" s="16">
        <v>20170618</v>
      </c>
      <c r="B148" s="17" t="s">
        <v>221</v>
      </c>
      <c r="C148" s="17" t="s">
        <v>267</v>
      </c>
      <c r="D148" s="17">
        <v>30</v>
      </c>
      <c r="E148" s="17" t="s">
        <v>270</v>
      </c>
    </row>
    <row r="149" spans="1:5" x14ac:dyDescent="0.2">
      <c r="A149" s="16">
        <v>20170619</v>
      </c>
      <c r="B149" s="17" t="s">
        <v>227</v>
      </c>
      <c r="C149" s="17" t="s">
        <v>425</v>
      </c>
      <c r="D149" s="17">
        <v>60</v>
      </c>
      <c r="E149" s="17" t="s">
        <v>313</v>
      </c>
    </row>
    <row r="150" spans="1:5" x14ac:dyDescent="0.2">
      <c r="A150" s="16">
        <v>20170620</v>
      </c>
      <c r="B150" s="17" t="s">
        <v>221</v>
      </c>
      <c r="C150" s="17" t="s">
        <v>425</v>
      </c>
      <c r="D150" s="17">
        <v>80</v>
      </c>
      <c r="E150" s="17" t="s">
        <v>230</v>
      </c>
    </row>
    <row r="151" spans="1:5" x14ac:dyDescent="0.2">
      <c r="A151" s="16">
        <v>20170621</v>
      </c>
      <c r="B151" s="17" t="s">
        <v>221</v>
      </c>
      <c r="C151" s="17" t="s">
        <v>425</v>
      </c>
      <c r="D151" s="17">
        <v>85</v>
      </c>
      <c r="E151" s="17" t="s">
        <v>270</v>
      </c>
    </row>
    <row r="152" spans="1:5" x14ac:dyDescent="0.2">
      <c r="A152" s="16">
        <v>20170622</v>
      </c>
      <c r="B152" s="17" t="s">
        <v>221</v>
      </c>
      <c r="C152" s="17" t="s">
        <v>226</v>
      </c>
      <c r="D152" s="17">
        <v>49</v>
      </c>
      <c r="E152" s="17" t="s">
        <v>224</v>
      </c>
    </row>
    <row r="153" spans="1:5" x14ac:dyDescent="0.2">
      <c r="A153" s="16">
        <v>20170624</v>
      </c>
      <c r="B153" s="17" t="s">
        <v>221</v>
      </c>
      <c r="C153" s="17" t="s">
        <v>425</v>
      </c>
      <c r="D153" s="17">
        <v>50</v>
      </c>
      <c r="E153" s="17" t="s">
        <v>224</v>
      </c>
    </row>
    <row r="154" spans="1:5" x14ac:dyDescent="0.2">
      <c r="A154" s="16">
        <v>20170626</v>
      </c>
      <c r="B154" s="17" t="s">
        <v>221</v>
      </c>
      <c r="C154" s="17" t="s">
        <v>425</v>
      </c>
      <c r="D154" s="17">
        <v>50</v>
      </c>
      <c r="E154" s="17" t="s">
        <v>224</v>
      </c>
    </row>
    <row r="155" spans="1:5" x14ac:dyDescent="0.2">
      <c r="A155" s="16">
        <v>20170627</v>
      </c>
      <c r="B155" s="17" t="s">
        <v>221</v>
      </c>
      <c r="C155" s="17" t="s">
        <v>425</v>
      </c>
      <c r="D155" s="17">
        <v>60</v>
      </c>
      <c r="E155" s="17" t="s">
        <v>224</v>
      </c>
    </row>
    <row r="156" spans="1:5" x14ac:dyDescent="0.2">
      <c r="A156" s="16">
        <v>20170628</v>
      </c>
      <c r="B156" s="17" t="s">
        <v>221</v>
      </c>
      <c r="C156" s="17" t="s">
        <v>425</v>
      </c>
      <c r="D156" s="17">
        <v>30</v>
      </c>
      <c r="E156" s="17" t="s">
        <v>286</v>
      </c>
    </row>
    <row r="157" spans="1:5" x14ac:dyDescent="0.2">
      <c r="A157" s="16">
        <v>20170629</v>
      </c>
      <c r="B157" s="17" t="s">
        <v>221</v>
      </c>
      <c r="C157" s="17" t="s">
        <v>425</v>
      </c>
      <c r="D157" s="17">
        <v>65</v>
      </c>
      <c r="E157" s="17" t="s">
        <v>224</v>
      </c>
    </row>
    <row r="158" spans="1:5" x14ac:dyDescent="0.2">
      <c r="A158" s="16">
        <v>20170701</v>
      </c>
      <c r="B158" s="17" t="s">
        <v>221</v>
      </c>
      <c r="C158" s="17" t="s">
        <v>425</v>
      </c>
      <c r="D158" s="17">
        <v>85</v>
      </c>
      <c r="E158" s="17" t="s">
        <v>230</v>
      </c>
    </row>
    <row r="159" spans="1:5" x14ac:dyDescent="0.2">
      <c r="A159" s="16">
        <v>20170702</v>
      </c>
      <c r="B159" s="17" t="s">
        <v>256</v>
      </c>
      <c r="C159" s="17" t="s">
        <v>425</v>
      </c>
      <c r="D159" s="17">
        <v>104</v>
      </c>
      <c r="E159" s="17" t="s">
        <v>233</v>
      </c>
    </row>
    <row r="160" spans="1:5" x14ac:dyDescent="0.2">
      <c r="A160" s="16">
        <v>20170703</v>
      </c>
      <c r="B160" s="17" t="s">
        <v>221</v>
      </c>
      <c r="C160" s="17" t="s">
        <v>425</v>
      </c>
      <c r="D160" s="17">
        <v>75</v>
      </c>
      <c r="E160" s="17" t="s">
        <v>222</v>
      </c>
    </row>
    <row r="161" spans="1:6" x14ac:dyDescent="0.2">
      <c r="A161" s="16">
        <v>20170703</v>
      </c>
      <c r="B161" s="17" t="s">
        <v>227</v>
      </c>
      <c r="C161" s="17" t="s">
        <v>425</v>
      </c>
      <c r="D161" s="17">
        <v>55</v>
      </c>
      <c r="E161" s="17" t="s">
        <v>317</v>
      </c>
    </row>
    <row r="162" spans="1:6" x14ac:dyDescent="0.2">
      <c r="A162" s="16">
        <v>20170704</v>
      </c>
      <c r="B162" s="17" t="s">
        <v>227</v>
      </c>
      <c r="C162" s="17" t="s">
        <v>425</v>
      </c>
      <c r="D162" s="17">
        <v>70</v>
      </c>
      <c r="E162" s="17" t="s">
        <v>318</v>
      </c>
    </row>
    <row r="163" spans="1:6" x14ac:dyDescent="0.2">
      <c r="A163" s="16">
        <v>20170704</v>
      </c>
      <c r="B163" s="17" t="s">
        <v>221</v>
      </c>
      <c r="C163" s="17" t="s">
        <v>425</v>
      </c>
      <c r="D163" s="17">
        <v>80</v>
      </c>
      <c r="E163" s="17" t="s">
        <v>224</v>
      </c>
    </row>
    <row r="164" spans="1:6" x14ac:dyDescent="0.2">
      <c r="A164" s="16">
        <v>20170705</v>
      </c>
      <c r="B164" s="17" t="s">
        <v>221</v>
      </c>
      <c r="C164" s="17" t="s">
        <v>425</v>
      </c>
      <c r="D164" s="17">
        <v>50</v>
      </c>
      <c r="E164" s="17" t="s">
        <v>319</v>
      </c>
    </row>
    <row r="165" spans="1:6" x14ac:dyDescent="0.2">
      <c r="A165" s="16">
        <v>20170706</v>
      </c>
      <c r="B165" s="17" t="s">
        <v>221</v>
      </c>
      <c r="C165" s="17" t="s">
        <v>425</v>
      </c>
      <c r="D165" s="17">
        <v>35</v>
      </c>
      <c r="E165" s="17" t="s">
        <v>268</v>
      </c>
    </row>
    <row r="166" spans="1:6" x14ac:dyDescent="0.2">
      <c r="A166" s="16">
        <v>20170706</v>
      </c>
      <c r="B166" s="17" t="s">
        <v>221</v>
      </c>
      <c r="C166" s="17" t="s">
        <v>425</v>
      </c>
      <c r="D166" s="17">
        <v>30</v>
      </c>
      <c r="E166" s="17" t="s">
        <v>286</v>
      </c>
    </row>
    <row r="167" spans="1:6" x14ac:dyDescent="0.2">
      <c r="A167" s="16">
        <v>20170707</v>
      </c>
      <c r="B167" s="17" t="s">
        <v>221</v>
      </c>
      <c r="C167" s="17" t="s">
        <v>425</v>
      </c>
      <c r="D167" s="17">
        <v>50</v>
      </c>
      <c r="E167" s="17" t="s">
        <v>223</v>
      </c>
    </row>
    <row r="168" spans="1:6" x14ac:dyDescent="0.2">
      <c r="A168" s="16">
        <v>20170708</v>
      </c>
      <c r="B168" s="17" t="s">
        <v>221</v>
      </c>
      <c r="C168" s="17" t="s">
        <v>425</v>
      </c>
      <c r="D168" s="17">
        <v>100</v>
      </c>
      <c r="E168" s="17" t="s">
        <v>230</v>
      </c>
    </row>
    <row r="169" spans="1:6" x14ac:dyDescent="0.2">
      <c r="A169" s="16">
        <v>20170709</v>
      </c>
      <c r="B169" s="17" t="s">
        <v>320</v>
      </c>
      <c r="C169" s="17" t="s">
        <v>425</v>
      </c>
      <c r="D169" s="17">
        <v>40</v>
      </c>
      <c r="E169" s="17" t="s">
        <v>233</v>
      </c>
    </row>
    <row r="170" spans="1:6" x14ac:dyDescent="0.2">
      <c r="A170" s="16">
        <v>20170709</v>
      </c>
      <c r="B170" s="17" t="s">
        <v>320</v>
      </c>
      <c r="C170" s="17" t="s">
        <v>267</v>
      </c>
      <c r="D170" s="17">
        <v>40</v>
      </c>
      <c r="E170" s="17" t="s">
        <v>233</v>
      </c>
    </row>
    <row r="171" spans="1:6" x14ac:dyDescent="0.2">
      <c r="A171" s="16">
        <v>20170709</v>
      </c>
      <c r="B171" s="17" t="s">
        <v>221</v>
      </c>
      <c r="C171" s="17" t="s">
        <v>425</v>
      </c>
      <c r="D171" s="17">
        <v>30</v>
      </c>
      <c r="E171" s="17" t="s">
        <v>222</v>
      </c>
    </row>
    <row r="172" spans="1:6" x14ac:dyDescent="0.2">
      <c r="A172" s="16">
        <v>20170711</v>
      </c>
      <c r="B172" s="17" t="s">
        <v>323</v>
      </c>
      <c r="C172" s="17" t="s">
        <v>425</v>
      </c>
      <c r="D172" s="17">
        <v>65</v>
      </c>
      <c r="E172" s="17" t="s">
        <v>92</v>
      </c>
      <c r="F172">
        <v>95</v>
      </c>
    </row>
    <row r="173" spans="1:6" x14ac:dyDescent="0.2">
      <c r="A173" s="16">
        <v>20170712</v>
      </c>
      <c r="B173" s="17" t="s">
        <v>323</v>
      </c>
      <c r="C173" s="17" t="s">
        <v>425</v>
      </c>
      <c r="D173" s="17">
        <v>50</v>
      </c>
      <c r="E173" s="17" t="s">
        <v>222</v>
      </c>
    </row>
    <row r="174" spans="1:6" x14ac:dyDescent="0.2">
      <c r="A174" s="16">
        <v>20170712</v>
      </c>
      <c r="B174" s="17" t="s">
        <v>323</v>
      </c>
      <c r="C174" s="17" t="s">
        <v>226</v>
      </c>
      <c r="D174" s="17">
        <v>24</v>
      </c>
      <c r="E174" s="17" t="s">
        <v>222</v>
      </c>
    </row>
    <row r="175" spans="1:6" x14ac:dyDescent="0.2">
      <c r="A175" s="16">
        <v>20170714</v>
      </c>
      <c r="B175" s="17" t="s">
        <v>323</v>
      </c>
      <c r="C175" s="17" t="s">
        <v>425</v>
      </c>
      <c r="D175" s="17">
        <v>40</v>
      </c>
      <c r="E175" s="17" t="s">
        <v>92</v>
      </c>
      <c r="F175">
        <v>124</v>
      </c>
    </row>
    <row r="176" spans="1:6" x14ac:dyDescent="0.2">
      <c r="A176" s="16">
        <v>20170714</v>
      </c>
      <c r="B176" s="17" t="s">
        <v>323</v>
      </c>
      <c r="C176" s="17" t="s">
        <v>425</v>
      </c>
      <c r="D176" s="17">
        <v>30</v>
      </c>
      <c r="E176" s="17" t="s">
        <v>270</v>
      </c>
    </row>
    <row r="177" spans="1:6" x14ac:dyDescent="0.2">
      <c r="A177" s="16">
        <v>20170715</v>
      </c>
      <c r="B177" s="17" t="s">
        <v>323</v>
      </c>
      <c r="C177" s="17" t="s">
        <v>425</v>
      </c>
      <c r="D177" s="17">
        <v>12</v>
      </c>
      <c r="E177" s="17" t="s">
        <v>223</v>
      </c>
    </row>
    <row r="178" spans="1:6" x14ac:dyDescent="0.2">
      <c r="A178" s="16">
        <v>20170715</v>
      </c>
      <c r="B178" s="17" t="s">
        <v>323</v>
      </c>
      <c r="C178" s="17" t="s">
        <v>425</v>
      </c>
      <c r="D178" s="17">
        <v>60</v>
      </c>
      <c r="E178" s="17" t="s">
        <v>92</v>
      </c>
      <c r="F178">
        <v>198</v>
      </c>
    </row>
    <row r="179" spans="1:6" x14ac:dyDescent="0.2">
      <c r="A179" s="16">
        <v>20170716</v>
      </c>
      <c r="B179" s="17" t="s">
        <v>323</v>
      </c>
      <c r="C179" s="17" t="s">
        <v>226</v>
      </c>
      <c r="D179" s="17">
        <v>59</v>
      </c>
      <c r="E179" s="17" t="s">
        <v>92</v>
      </c>
      <c r="F179">
        <v>227</v>
      </c>
    </row>
    <row r="180" spans="1:6" x14ac:dyDescent="0.2">
      <c r="A180" s="16">
        <v>20170717</v>
      </c>
      <c r="B180" s="17" t="s">
        <v>221</v>
      </c>
      <c r="C180" s="17" t="s">
        <v>425</v>
      </c>
      <c r="D180" s="17">
        <v>50</v>
      </c>
      <c r="E180" s="17" t="s">
        <v>270</v>
      </c>
    </row>
    <row r="181" spans="1:6" x14ac:dyDescent="0.2">
      <c r="A181" s="16">
        <v>20170718</v>
      </c>
      <c r="B181" s="17" t="s">
        <v>221</v>
      </c>
      <c r="C181" s="17" t="s">
        <v>425</v>
      </c>
      <c r="D181" s="17">
        <v>55</v>
      </c>
      <c r="E181" s="17" t="s">
        <v>224</v>
      </c>
    </row>
    <row r="182" spans="1:6" x14ac:dyDescent="0.2">
      <c r="A182" s="16">
        <v>20170719</v>
      </c>
      <c r="B182" s="17" t="s">
        <v>221</v>
      </c>
      <c r="C182" s="17" t="s">
        <v>425</v>
      </c>
      <c r="D182" s="17">
        <v>90</v>
      </c>
      <c r="E182" s="17" t="s">
        <v>222</v>
      </c>
    </row>
    <row r="183" spans="1:6" x14ac:dyDescent="0.2">
      <c r="A183" s="16">
        <v>20170720</v>
      </c>
      <c r="B183" s="17" t="s">
        <v>326</v>
      </c>
      <c r="C183" s="17" t="s">
        <v>425</v>
      </c>
      <c r="D183" s="17">
        <v>150</v>
      </c>
      <c r="E183" s="17" t="s">
        <v>222</v>
      </c>
    </row>
    <row r="184" spans="1:6" x14ac:dyDescent="0.2">
      <c r="A184" s="16">
        <v>20170720</v>
      </c>
      <c r="B184" s="17" t="s">
        <v>221</v>
      </c>
      <c r="C184" s="17" t="s">
        <v>425</v>
      </c>
      <c r="D184" s="17">
        <v>75</v>
      </c>
      <c r="E184" s="17" t="s">
        <v>223</v>
      </c>
    </row>
    <row r="185" spans="1:6" x14ac:dyDescent="0.2">
      <c r="A185" s="16">
        <v>20170721</v>
      </c>
      <c r="B185" s="17" t="s">
        <v>221</v>
      </c>
      <c r="C185" s="17" t="s">
        <v>425</v>
      </c>
      <c r="D185" s="17">
        <v>85</v>
      </c>
      <c r="E185" s="17" t="s">
        <v>223</v>
      </c>
    </row>
    <row r="186" spans="1:6" x14ac:dyDescent="0.2">
      <c r="A186" s="16">
        <v>20170722</v>
      </c>
      <c r="B186" s="17" t="s">
        <v>311</v>
      </c>
      <c r="C186" s="17" t="s">
        <v>267</v>
      </c>
      <c r="D186" s="17">
        <v>40</v>
      </c>
      <c r="E186" s="17" t="s">
        <v>233</v>
      </c>
    </row>
    <row r="187" spans="1:6" x14ac:dyDescent="0.2">
      <c r="A187" s="16">
        <v>20170722</v>
      </c>
      <c r="B187" s="17" t="s">
        <v>221</v>
      </c>
      <c r="C187" s="17" t="s">
        <v>425</v>
      </c>
      <c r="D187" s="17">
        <v>50</v>
      </c>
      <c r="E187" s="17" t="s">
        <v>270</v>
      </c>
    </row>
    <row r="188" spans="1:6" x14ac:dyDescent="0.2">
      <c r="A188" s="16">
        <v>20170723</v>
      </c>
      <c r="B188" s="17" t="s">
        <v>311</v>
      </c>
      <c r="C188" s="17" t="s">
        <v>425</v>
      </c>
      <c r="D188" s="17">
        <v>40</v>
      </c>
      <c r="E188" s="17" t="s">
        <v>233</v>
      </c>
    </row>
    <row r="189" spans="1:6" x14ac:dyDescent="0.2">
      <c r="A189" s="16">
        <v>20170723</v>
      </c>
      <c r="B189" s="17" t="s">
        <v>221</v>
      </c>
      <c r="C189" s="17" t="s">
        <v>425</v>
      </c>
      <c r="D189" s="17">
        <v>50</v>
      </c>
      <c r="E189" s="17" t="s">
        <v>270</v>
      </c>
    </row>
    <row r="190" spans="1:6" x14ac:dyDescent="0.2">
      <c r="A190" s="16">
        <v>20170724</v>
      </c>
      <c r="B190" s="17" t="s">
        <v>227</v>
      </c>
      <c r="C190" s="17" t="s">
        <v>425</v>
      </c>
      <c r="D190" s="17">
        <v>60</v>
      </c>
      <c r="E190" s="17" t="s">
        <v>270</v>
      </c>
    </row>
    <row r="191" spans="1:6" x14ac:dyDescent="0.2">
      <c r="A191" s="16">
        <v>20170725</v>
      </c>
      <c r="B191" s="17" t="s">
        <v>221</v>
      </c>
      <c r="C191" s="17" t="s">
        <v>425</v>
      </c>
      <c r="D191" s="17">
        <v>70</v>
      </c>
      <c r="E191" s="17" t="s">
        <v>223</v>
      </c>
    </row>
    <row r="192" spans="1:6" x14ac:dyDescent="0.2">
      <c r="A192" s="16">
        <v>20170726</v>
      </c>
      <c r="B192" s="17" t="s">
        <v>221</v>
      </c>
      <c r="C192" s="17" t="s">
        <v>425</v>
      </c>
      <c r="D192" s="17">
        <v>50</v>
      </c>
      <c r="E192" s="17" t="s">
        <v>270</v>
      </c>
    </row>
    <row r="193" spans="1:5" x14ac:dyDescent="0.2">
      <c r="A193" s="16">
        <v>20170727</v>
      </c>
      <c r="B193" s="17" t="s">
        <v>221</v>
      </c>
      <c r="C193" s="17" t="s">
        <v>425</v>
      </c>
      <c r="D193" s="17">
        <v>50</v>
      </c>
      <c r="E193" s="17" t="s">
        <v>224</v>
      </c>
    </row>
    <row r="194" spans="1:5" x14ac:dyDescent="0.2">
      <c r="A194" s="16">
        <v>20170729</v>
      </c>
      <c r="B194" s="17" t="s">
        <v>221</v>
      </c>
      <c r="C194" s="17" t="s">
        <v>425</v>
      </c>
      <c r="D194" s="17">
        <v>75</v>
      </c>
      <c r="E194" s="17" t="s">
        <v>224</v>
      </c>
    </row>
    <row r="195" spans="1:5" x14ac:dyDescent="0.2">
      <c r="A195" s="16">
        <v>20170730</v>
      </c>
      <c r="B195" s="17" t="s">
        <v>221</v>
      </c>
      <c r="C195" s="17" t="s">
        <v>425</v>
      </c>
      <c r="D195" s="17">
        <v>50</v>
      </c>
      <c r="E195" s="17" t="s">
        <v>270</v>
      </c>
    </row>
    <row r="196" spans="1:5" x14ac:dyDescent="0.2">
      <c r="A196" s="16">
        <v>20170731</v>
      </c>
      <c r="B196" s="17" t="s">
        <v>227</v>
      </c>
      <c r="C196" s="17" t="s">
        <v>425</v>
      </c>
      <c r="D196" s="17">
        <v>50</v>
      </c>
      <c r="E196" s="17" t="s">
        <v>270</v>
      </c>
    </row>
    <row r="197" spans="1:5" x14ac:dyDescent="0.2">
      <c r="A197" s="16">
        <v>20170801</v>
      </c>
      <c r="B197" s="17" t="s">
        <v>221</v>
      </c>
      <c r="C197" s="17" t="s">
        <v>425</v>
      </c>
      <c r="D197" s="17">
        <v>50</v>
      </c>
      <c r="E197" s="17" t="s">
        <v>224</v>
      </c>
    </row>
    <row r="198" spans="1:5" x14ac:dyDescent="0.2">
      <c r="A198" s="16">
        <v>20170803</v>
      </c>
      <c r="B198" s="17" t="s">
        <v>221</v>
      </c>
      <c r="C198" s="17" t="s">
        <v>425</v>
      </c>
      <c r="D198" s="17">
        <v>30</v>
      </c>
      <c r="E198" s="17" t="s">
        <v>224</v>
      </c>
    </row>
    <row r="199" spans="1:5" x14ac:dyDescent="0.2">
      <c r="A199" s="16">
        <v>20170803</v>
      </c>
      <c r="B199" s="17" t="s">
        <v>221</v>
      </c>
      <c r="C199" s="17" t="s">
        <v>278</v>
      </c>
      <c r="D199" s="17">
        <v>50</v>
      </c>
      <c r="E199" s="17" t="s">
        <v>224</v>
      </c>
    </row>
    <row r="200" spans="1:5" x14ac:dyDescent="0.2">
      <c r="A200" s="16">
        <v>20170805</v>
      </c>
      <c r="B200" s="17" t="s">
        <v>221</v>
      </c>
      <c r="C200" s="17" t="s">
        <v>425</v>
      </c>
      <c r="D200" s="17">
        <v>70</v>
      </c>
      <c r="E200" s="17" t="s">
        <v>327</v>
      </c>
    </row>
    <row r="201" spans="1:5" x14ac:dyDescent="0.2">
      <c r="A201" s="16">
        <v>20170806</v>
      </c>
      <c r="B201" s="17" t="s">
        <v>248</v>
      </c>
      <c r="C201" s="17" t="s">
        <v>425</v>
      </c>
      <c r="D201" s="17">
        <v>40</v>
      </c>
      <c r="E201" s="17" t="s">
        <v>233</v>
      </c>
    </row>
    <row r="202" spans="1:5" x14ac:dyDescent="0.2">
      <c r="A202" s="16">
        <v>20170806</v>
      </c>
      <c r="B202" s="17" t="s">
        <v>248</v>
      </c>
      <c r="C202" s="17" t="s">
        <v>267</v>
      </c>
      <c r="D202" s="17">
        <v>40</v>
      </c>
      <c r="E202" s="17" t="s">
        <v>233</v>
      </c>
    </row>
    <row r="203" spans="1:5" x14ac:dyDescent="0.2">
      <c r="A203" s="16">
        <v>20170807</v>
      </c>
      <c r="B203" s="17" t="s">
        <v>227</v>
      </c>
      <c r="C203" s="17" t="s">
        <v>425</v>
      </c>
      <c r="D203" s="17">
        <v>60</v>
      </c>
      <c r="E203" s="17" t="s">
        <v>329</v>
      </c>
    </row>
    <row r="204" spans="1:5" x14ac:dyDescent="0.2">
      <c r="A204" s="16">
        <v>20170808</v>
      </c>
      <c r="B204" s="17" t="s">
        <v>221</v>
      </c>
      <c r="C204" s="17" t="s">
        <v>425</v>
      </c>
      <c r="D204" s="17">
        <v>60</v>
      </c>
      <c r="E204" s="17" t="s">
        <v>230</v>
      </c>
    </row>
    <row r="205" spans="1:5" x14ac:dyDescent="0.2">
      <c r="A205" s="16">
        <v>20170810</v>
      </c>
      <c r="B205" s="17" t="s">
        <v>221</v>
      </c>
      <c r="C205" s="17" t="s">
        <v>425</v>
      </c>
      <c r="D205" s="17">
        <v>50</v>
      </c>
      <c r="E205" s="17" t="s">
        <v>224</v>
      </c>
    </row>
    <row r="206" spans="1:5" x14ac:dyDescent="0.2">
      <c r="A206" s="16">
        <v>20170812</v>
      </c>
      <c r="B206" s="17" t="s">
        <v>221</v>
      </c>
      <c r="C206" s="17" t="s">
        <v>425</v>
      </c>
      <c r="D206" s="17">
        <v>55</v>
      </c>
      <c r="E206" s="17" t="s">
        <v>268</v>
      </c>
    </row>
    <row r="207" spans="1:5" x14ac:dyDescent="0.2">
      <c r="A207" s="16">
        <v>20170813</v>
      </c>
      <c r="B207" s="17" t="s">
        <v>245</v>
      </c>
      <c r="C207" s="17" t="s">
        <v>425</v>
      </c>
      <c r="D207" s="17">
        <v>40</v>
      </c>
      <c r="E207" s="17" t="s">
        <v>233</v>
      </c>
    </row>
    <row r="208" spans="1:5" x14ac:dyDescent="0.2">
      <c r="A208" s="16">
        <v>20170813</v>
      </c>
      <c r="B208" s="17" t="s">
        <v>245</v>
      </c>
      <c r="C208" s="17" t="s">
        <v>267</v>
      </c>
      <c r="D208" s="17">
        <v>40</v>
      </c>
      <c r="E208" s="17" t="s">
        <v>233</v>
      </c>
    </row>
    <row r="209" spans="1:5" x14ac:dyDescent="0.2">
      <c r="A209" s="16">
        <v>20170814</v>
      </c>
      <c r="B209" s="17" t="s">
        <v>227</v>
      </c>
      <c r="C209" s="17" t="s">
        <v>425</v>
      </c>
      <c r="D209" s="17">
        <v>60</v>
      </c>
      <c r="E209" s="17" t="s">
        <v>331</v>
      </c>
    </row>
    <row r="210" spans="1:5" x14ac:dyDescent="0.2">
      <c r="A210" s="16">
        <v>20170815</v>
      </c>
      <c r="B210" s="17" t="s">
        <v>221</v>
      </c>
      <c r="C210" s="17" t="s">
        <v>425</v>
      </c>
      <c r="D210" s="17">
        <v>35</v>
      </c>
      <c r="E210" s="17" t="s">
        <v>230</v>
      </c>
    </row>
    <row r="211" spans="1:5" x14ac:dyDescent="0.2">
      <c r="A211" s="16">
        <v>20170817</v>
      </c>
      <c r="B211" s="17" t="s">
        <v>221</v>
      </c>
      <c r="C211" s="17" t="s">
        <v>425</v>
      </c>
      <c r="D211" s="17">
        <v>75</v>
      </c>
      <c r="E211" s="17" t="s">
        <v>223</v>
      </c>
    </row>
    <row r="212" spans="1:5" x14ac:dyDescent="0.2">
      <c r="A212" s="16">
        <v>20170819</v>
      </c>
      <c r="B212" s="17" t="s">
        <v>221</v>
      </c>
      <c r="C212" s="17" t="s">
        <v>278</v>
      </c>
      <c r="D212" s="17">
        <v>55</v>
      </c>
      <c r="E212" s="17" t="s">
        <v>230</v>
      </c>
    </row>
    <row r="213" spans="1:5" x14ac:dyDescent="0.2">
      <c r="A213" s="16">
        <v>20170820</v>
      </c>
      <c r="B213" s="17" t="s">
        <v>271</v>
      </c>
      <c r="C213" s="17" t="s">
        <v>425</v>
      </c>
      <c r="D213" s="17">
        <v>40</v>
      </c>
      <c r="E213" s="17" t="s">
        <v>233</v>
      </c>
    </row>
    <row r="214" spans="1:5" x14ac:dyDescent="0.2">
      <c r="A214" s="16">
        <v>20170820</v>
      </c>
      <c r="B214" s="17" t="s">
        <v>271</v>
      </c>
      <c r="C214" s="17" t="s">
        <v>267</v>
      </c>
      <c r="D214" s="17">
        <v>40</v>
      </c>
      <c r="E214" s="17" t="s">
        <v>233</v>
      </c>
    </row>
    <row r="215" spans="1:5" x14ac:dyDescent="0.2">
      <c r="A215" s="16">
        <v>20170821</v>
      </c>
      <c r="B215" s="17" t="s">
        <v>227</v>
      </c>
      <c r="C215" s="17" t="s">
        <v>425</v>
      </c>
      <c r="D215" s="17">
        <v>50</v>
      </c>
      <c r="E215" s="17" t="s">
        <v>329</v>
      </c>
    </row>
    <row r="216" spans="1:5" x14ac:dyDescent="0.2">
      <c r="A216" s="16">
        <v>20170822</v>
      </c>
      <c r="B216" s="17" t="s">
        <v>221</v>
      </c>
      <c r="C216" s="17" t="s">
        <v>425</v>
      </c>
      <c r="D216" s="17">
        <v>25</v>
      </c>
      <c r="E216" s="17" t="s">
        <v>222</v>
      </c>
    </row>
    <row r="217" spans="1:5" x14ac:dyDescent="0.2">
      <c r="A217" s="16">
        <v>20170823</v>
      </c>
      <c r="B217" s="17" t="s">
        <v>221</v>
      </c>
      <c r="C217" s="17" t="s">
        <v>333</v>
      </c>
      <c r="D217" s="17">
        <v>39</v>
      </c>
      <c r="E217" s="17" t="s">
        <v>222</v>
      </c>
    </row>
    <row r="218" spans="1:5" x14ac:dyDescent="0.2">
      <c r="A218" s="16">
        <v>20170823</v>
      </c>
      <c r="B218" s="17" t="s">
        <v>221</v>
      </c>
      <c r="C218" s="17" t="s">
        <v>334</v>
      </c>
      <c r="D218" s="17">
        <v>12</v>
      </c>
      <c r="E218" s="17" t="s">
        <v>222</v>
      </c>
    </row>
    <row r="219" spans="1:5" x14ac:dyDescent="0.2">
      <c r="A219" s="16">
        <v>20170824</v>
      </c>
      <c r="B219" s="17" t="s">
        <v>221</v>
      </c>
      <c r="C219" s="17" t="s">
        <v>278</v>
      </c>
      <c r="D219" s="17">
        <v>50</v>
      </c>
      <c r="E219" s="17" t="s">
        <v>224</v>
      </c>
    </row>
    <row r="220" spans="1:5" x14ac:dyDescent="0.2">
      <c r="A220" s="16">
        <v>20170826</v>
      </c>
      <c r="B220" s="17" t="s">
        <v>221</v>
      </c>
      <c r="C220" s="17" t="s">
        <v>425</v>
      </c>
      <c r="D220" s="17">
        <v>60</v>
      </c>
      <c r="E220" s="17" t="s">
        <v>230</v>
      </c>
    </row>
    <row r="221" spans="1:5" x14ac:dyDescent="0.2">
      <c r="A221" s="16">
        <v>20170827</v>
      </c>
      <c r="B221" s="17" t="s">
        <v>335</v>
      </c>
      <c r="C221" s="17" t="s">
        <v>425</v>
      </c>
      <c r="D221" s="17">
        <v>40</v>
      </c>
      <c r="E221" s="17" t="s">
        <v>233</v>
      </c>
    </row>
    <row r="222" spans="1:5" x14ac:dyDescent="0.2">
      <c r="A222" s="16">
        <v>20170827</v>
      </c>
      <c r="B222" s="17" t="s">
        <v>335</v>
      </c>
      <c r="C222" s="17" t="s">
        <v>267</v>
      </c>
      <c r="D222" s="17">
        <v>40</v>
      </c>
      <c r="E222" s="17" t="s">
        <v>233</v>
      </c>
    </row>
    <row r="223" spans="1:5" x14ac:dyDescent="0.2">
      <c r="A223" s="16">
        <v>20170228</v>
      </c>
      <c r="B223" s="17" t="s">
        <v>227</v>
      </c>
      <c r="C223" s="17" t="s">
        <v>425</v>
      </c>
      <c r="D223" s="17">
        <v>55</v>
      </c>
      <c r="E223" s="17" t="s">
        <v>329</v>
      </c>
    </row>
    <row r="224" spans="1:5" x14ac:dyDescent="0.2">
      <c r="A224" s="16">
        <v>20170829</v>
      </c>
      <c r="B224" s="17" t="s">
        <v>221</v>
      </c>
      <c r="C224" s="17" t="s">
        <v>425</v>
      </c>
      <c r="D224" s="17">
        <v>55</v>
      </c>
      <c r="E224" s="17" t="s">
        <v>223</v>
      </c>
    </row>
    <row r="225" spans="1:5" x14ac:dyDescent="0.2">
      <c r="A225" s="16">
        <v>20170830</v>
      </c>
      <c r="B225" s="17" t="s">
        <v>221</v>
      </c>
      <c r="C225" s="17" t="s">
        <v>425</v>
      </c>
      <c r="D225" s="17">
        <v>50</v>
      </c>
      <c r="E225" s="17" t="s">
        <v>224</v>
      </c>
    </row>
    <row r="226" spans="1:5" x14ac:dyDescent="0.2">
      <c r="A226" s="16">
        <v>20170831</v>
      </c>
      <c r="B226" s="17" t="s">
        <v>221</v>
      </c>
      <c r="C226" s="17" t="s">
        <v>425</v>
      </c>
      <c r="D226" s="17">
        <v>35</v>
      </c>
      <c r="E226" s="17" t="s">
        <v>224</v>
      </c>
    </row>
    <row r="227" spans="1:5" x14ac:dyDescent="0.2">
      <c r="A227" s="16">
        <v>20170902</v>
      </c>
      <c r="B227" s="17" t="s">
        <v>221</v>
      </c>
      <c r="C227" s="17" t="s">
        <v>425</v>
      </c>
      <c r="D227" s="17">
        <v>65</v>
      </c>
      <c r="E227" s="17" t="s">
        <v>224</v>
      </c>
    </row>
    <row r="228" spans="1:5" x14ac:dyDescent="0.2">
      <c r="A228" s="16">
        <v>20170903</v>
      </c>
      <c r="B228" s="17" t="s">
        <v>398</v>
      </c>
      <c r="C228" s="17" t="s">
        <v>425</v>
      </c>
      <c r="D228" s="17">
        <v>60</v>
      </c>
      <c r="E228" s="17" t="s">
        <v>233</v>
      </c>
    </row>
    <row r="229" spans="1:5" x14ac:dyDescent="0.2">
      <c r="A229" s="16">
        <v>20170904</v>
      </c>
      <c r="B229" s="17" t="s">
        <v>227</v>
      </c>
      <c r="C229" s="17" t="s">
        <v>425</v>
      </c>
      <c r="D229" s="17">
        <v>50</v>
      </c>
      <c r="E229" s="17" t="s">
        <v>401</v>
      </c>
    </row>
    <row r="230" spans="1:5" x14ac:dyDescent="0.2">
      <c r="A230" s="16">
        <v>20170905</v>
      </c>
      <c r="B230" s="17" t="s">
        <v>221</v>
      </c>
      <c r="C230" s="17" t="s">
        <v>425</v>
      </c>
      <c r="D230" s="17">
        <v>50</v>
      </c>
      <c r="E230" s="17" t="s">
        <v>222</v>
      </c>
    </row>
    <row r="231" spans="1:5" x14ac:dyDescent="0.2">
      <c r="A231" s="16">
        <v>20170906</v>
      </c>
      <c r="B231" s="17" t="s">
        <v>221</v>
      </c>
      <c r="C231" s="17" t="s">
        <v>425</v>
      </c>
      <c r="D231" s="17">
        <v>50</v>
      </c>
      <c r="E231" s="17" t="s">
        <v>224</v>
      </c>
    </row>
    <row r="232" spans="1:5" x14ac:dyDescent="0.2">
      <c r="A232" s="16">
        <v>20170907</v>
      </c>
      <c r="B232" s="17" t="s">
        <v>221</v>
      </c>
      <c r="C232" s="17" t="s">
        <v>425</v>
      </c>
      <c r="D232" s="17">
        <v>35</v>
      </c>
      <c r="E232" s="17" t="s">
        <v>222</v>
      </c>
    </row>
    <row r="233" spans="1:5" x14ac:dyDescent="0.2">
      <c r="A233" s="16">
        <v>20170909</v>
      </c>
      <c r="B233" s="17" t="s">
        <v>221</v>
      </c>
      <c r="C233" s="17" t="s">
        <v>425</v>
      </c>
      <c r="D233" s="17">
        <v>55</v>
      </c>
      <c r="E233" s="17" t="s">
        <v>224</v>
      </c>
    </row>
    <row r="234" spans="1:5" x14ac:dyDescent="0.2">
      <c r="A234" s="16">
        <v>20170910</v>
      </c>
      <c r="B234" s="17" t="s">
        <v>256</v>
      </c>
      <c r="C234" s="17" t="s">
        <v>425</v>
      </c>
      <c r="D234" s="17">
        <v>40</v>
      </c>
      <c r="E234" s="17" t="s">
        <v>233</v>
      </c>
    </row>
    <row r="235" spans="1:5" x14ac:dyDescent="0.2">
      <c r="A235" s="16">
        <v>20170911</v>
      </c>
      <c r="B235" s="17" t="s">
        <v>227</v>
      </c>
      <c r="C235" s="17" t="s">
        <v>425</v>
      </c>
      <c r="D235" s="17">
        <v>50</v>
      </c>
      <c r="E235" s="17" t="s">
        <v>401</v>
      </c>
    </row>
    <row r="236" spans="1:5" x14ac:dyDescent="0.2">
      <c r="A236" s="16">
        <v>20170912</v>
      </c>
      <c r="B236" s="17" t="s">
        <v>221</v>
      </c>
      <c r="C236" s="17" t="s">
        <v>264</v>
      </c>
      <c r="D236" s="17">
        <v>80</v>
      </c>
      <c r="E236" s="17" t="s">
        <v>224</v>
      </c>
    </row>
    <row r="237" spans="1:5" x14ac:dyDescent="0.2">
      <c r="A237" s="16">
        <v>20170913</v>
      </c>
      <c r="B237" s="17" t="s">
        <v>221</v>
      </c>
      <c r="C237" s="17" t="s">
        <v>264</v>
      </c>
      <c r="D237" s="17">
        <v>50</v>
      </c>
      <c r="E237" s="17" t="s">
        <v>224</v>
      </c>
    </row>
    <row r="238" spans="1:5" x14ac:dyDescent="0.2">
      <c r="A238" s="16">
        <v>20170914</v>
      </c>
      <c r="B238" s="17" t="s">
        <v>221</v>
      </c>
      <c r="C238" s="17" t="s">
        <v>425</v>
      </c>
      <c r="D238" s="17">
        <v>50</v>
      </c>
      <c r="E238" s="17" t="s">
        <v>224</v>
      </c>
    </row>
    <row r="239" spans="1:5" x14ac:dyDescent="0.2">
      <c r="A239" s="16">
        <v>20170916</v>
      </c>
      <c r="B239" s="17" t="s">
        <v>269</v>
      </c>
      <c r="C239" s="17" t="s">
        <v>425</v>
      </c>
      <c r="D239" s="17">
        <v>65</v>
      </c>
      <c r="E239" s="17" t="s">
        <v>233</v>
      </c>
    </row>
    <row r="240" spans="1:5" x14ac:dyDescent="0.2">
      <c r="A240" s="16">
        <v>20170916</v>
      </c>
      <c r="B240" s="17" t="s">
        <v>227</v>
      </c>
      <c r="C240" s="17" t="s">
        <v>425</v>
      </c>
      <c r="D240" s="17">
        <v>50</v>
      </c>
      <c r="E240" s="17" t="s">
        <v>229</v>
      </c>
    </row>
    <row r="241" spans="1:5" x14ac:dyDescent="0.2">
      <c r="A241" s="16">
        <v>20170917</v>
      </c>
      <c r="B241" s="17" t="s">
        <v>261</v>
      </c>
      <c r="C241" s="17" t="s">
        <v>425</v>
      </c>
      <c r="D241" s="17">
        <v>40</v>
      </c>
      <c r="E241" s="17" t="s">
        <v>233</v>
      </c>
    </row>
    <row r="242" spans="1:5" x14ac:dyDescent="0.2">
      <c r="A242" s="16">
        <v>20170917</v>
      </c>
      <c r="B242" s="17" t="s">
        <v>261</v>
      </c>
      <c r="C242" s="17" t="s">
        <v>267</v>
      </c>
      <c r="D242" s="17">
        <v>40</v>
      </c>
      <c r="E242" s="17" t="s">
        <v>233</v>
      </c>
    </row>
    <row r="243" spans="1:5" x14ac:dyDescent="0.2">
      <c r="A243" s="16">
        <v>20170918</v>
      </c>
      <c r="B243" s="17" t="s">
        <v>227</v>
      </c>
      <c r="C243" s="17" t="s">
        <v>425</v>
      </c>
      <c r="D243" s="17">
        <v>50</v>
      </c>
      <c r="E243" s="17" t="s">
        <v>401</v>
      </c>
    </row>
    <row r="244" spans="1:5" x14ac:dyDescent="0.2">
      <c r="A244" s="16">
        <v>20170919</v>
      </c>
      <c r="B244" s="17" t="s">
        <v>221</v>
      </c>
      <c r="C244" s="17" t="s">
        <v>425</v>
      </c>
      <c r="D244" s="17">
        <v>60</v>
      </c>
      <c r="E244" s="17" t="s">
        <v>224</v>
      </c>
    </row>
    <row r="245" spans="1:5" x14ac:dyDescent="0.2">
      <c r="A245" s="16">
        <v>20170920</v>
      </c>
      <c r="B245" s="17" t="s">
        <v>221</v>
      </c>
      <c r="C245" s="17" t="s">
        <v>425</v>
      </c>
      <c r="D245" s="17">
        <v>30</v>
      </c>
      <c r="E245" s="17" t="s">
        <v>286</v>
      </c>
    </row>
    <row r="246" spans="1:5" x14ac:dyDescent="0.2">
      <c r="A246" s="16">
        <v>20170921</v>
      </c>
      <c r="B246" s="17" t="s">
        <v>221</v>
      </c>
      <c r="C246" s="17" t="s">
        <v>425</v>
      </c>
      <c r="D246" s="17">
        <v>30</v>
      </c>
      <c r="E246" s="17" t="s">
        <v>224</v>
      </c>
    </row>
    <row r="247" spans="1:5" x14ac:dyDescent="0.2">
      <c r="A247" s="16">
        <v>20170923</v>
      </c>
      <c r="B247" s="17" t="s">
        <v>221</v>
      </c>
      <c r="C247" s="17" t="s">
        <v>425</v>
      </c>
      <c r="D247" s="17">
        <v>65</v>
      </c>
      <c r="E247" s="17" t="s">
        <v>224</v>
      </c>
    </row>
    <row r="248" spans="1:5" x14ac:dyDescent="0.2">
      <c r="A248" s="16">
        <v>20170924</v>
      </c>
      <c r="B248" s="17" t="s">
        <v>245</v>
      </c>
      <c r="C248" s="17" t="s">
        <v>425</v>
      </c>
      <c r="D248" s="17">
        <v>65</v>
      </c>
      <c r="E248" s="17" t="s">
        <v>233</v>
      </c>
    </row>
    <row r="249" spans="1:5" x14ac:dyDescent="0.2">
      <c r="A249" s="16">
        <v>20170925</v>
      </c>
      <c r="B249" s="17" t="s">
        <v>227</v>
      </c>
      <c r="C249" s="17" t="s">
        <v>425</v>
      </c>
      <c r="D249" s="17">
        <v>85</v>
      </c>
      <c r="E249" s="17" t="s">
        <v>401</v>
      </c>
    </row>
    <row r="250" spans="1:5" x14ac:dyDescent="0.2">
      <c r="A250" s="16">
        <v>20170925</v>
      </c>
      <c r="B250" s="17" t="s">
        <v>227</v>
      </c>
      <c r="C250" s="17" t="s">
        <v>278</v>
      </c>
      <c r="D250" s="17">
        <v>10</v>
      </c>
      <c r="E250" s="17" t="s">
        <v>401</v>
      </c>
    </row>
    <row r="251" spans="1:5" x14ac:dyDescent="0.2">
      <c r="A251" s="16">
        <v>20170926</v>
      </c>
      <c r="B251" s="17" t="s">
        <v>221</v>
      </c>
      <c r="C251" s="17" t="s">
        <v>425</v>
      </c>
      <c r="D251" s="17">
        <v>75</v>
      </c>
      <c r="E251" s="17" t="s">
        <v>224</v>
      </c>
    </row>
    <row r="252" spans="1:5" x14ac:dyDescent="0.2">
      <c r="A252" s="16">
        <v>20170926</v>
      </c>
      <c r="B252" s="17" t="s">
        <v>221</v>
      </c>
      <c r="C252" s="17" t="s">
        <v>278</v>
      </c>
      <c r="D252" s="17">
        <v>25</v>
      </c>
      <c r="E252" s="17" t="s">
        <v>224</v>
      </c>
    </row>
    <row r="253" spans="1:5" x14ac:dyDescent="0.2">
      <c r="A253" s="16">
        <v>20170928</v>
      </c>
      <c r="B253" s="17" t="s">
        <v>221</v>
      </c>
      <c r="C253" s="17" t="s">
        <v>425</v>
      </c>
      <c r="D253" s="17">
        <v>35</v>
      </c>
      <c r="E253" s="17" t="s">
        <v>223</v>
      </c>
    </row>
    <row r="254" spans="1:5" x14ac:dyDescent="0.2">
      <c r="A254" s="16">
        <v>20170928</v>
      </c>
      <c r="B254" s="17" t="s">
        <v>221</v>
      </c>
      <c r="C254" s="17" t="s">
        <v>278</v>
      </c>
      <c r="D254" s="17">
        <v>100</v>
      </c>
      <c r="E254" s="17" t="s">
        <v>223</v>
      </c>
    </row>
    <row r="255" spans="1:5" x14ac:dyDescent="0.2">
      <c r="A255" s="16">
        <v>20170930</v>
      </c>
      <c r="B255" s="17" t="s">
        <v>221</v>
      </c>
      <c r="C255" s="17" t="s">
        <v>226</v>
      </c>
      <c r="D255" s="17">
        <v>100</v>
      </c>
      <c r="E255" s="17" t="s">
        <v>223</v>
      </c>
    </row>
    <row r="256" spans="1:5" x14ac:dyDescent="0.2">
      <c r="A256" s="16">
        <v>20170930</v>
      </c>
      <c r="B256" s="17" t="s">
        <v>221</v>
      </c>
      <c r="C256" s="17" t="s">
        <v>425</v>
      </c>
      <c r="D256" s="17">
        <v>90</v>
      </c>
      <c r="E256" s="17" t="s">
        <v>223</v>
      </c>
    </row>
    <row r="257" spans="1:5" x14ac:dyDescent="0.2">
      <c r="A257" s="16">
        <v>20171001</v>
      </c>
      <c r="B257" s="17" t="s">
        <v>406</v>
      </c>
      <c r="C257" s="17" t="s">
        <v>425</v>
      </c>
      <c r="D257" s="17">
        <v>47</v>
      </c>
      <c r="E257" s="17" t="s">
        <v>233</v>
      </c>
    </row>
    <row r="258" spans="1:5" x14ac:dyDescent="0.2">
      <c r="A258" s="16">
        <v>20171001</v>
      </c>
      <c r="B258" s="17" t="s">
        <v>406</v>
      </c>
      <c r="C258" s="17" t="s">
        <v>226</v>
      </c>
      <c r="D258" s="17">
        <v>48</v>
      </c>
      <c r="E258" s="17" t="s">
        <v>233</v>
      </c>
    </row>
    <row r="259" spans="1:5" x14ac:dyDescent="0.2">
      <c r="A259" s="16">
        <v>20171002</v>
      </c>
      <c r="B259" s="17" t="s">
        <v>227</v>
      </c>
      <c r="C259" s="17" t="s">
        <v>425</v>
      </c>
      <c r="D259" s="17">
        <v>100</v>
      </c>
      <c r="E259" s="17" t="s">
        <v>408</v>
      </c>
    </row>
    <row r="260" spans="1:5" x14ac:dyDescent="0.2">
      <c r="A260" s="16">
        <v>20171003</v>
      </c>
      <c r="B260" s="17" t="s">
        <v>221</v>
      </c>
      <c r="C260" s="17" t="s">
        <v>425</v>
      </c>
      <c r="D260" s="17">
        <v>70</v>
      </c>
      <c r="E260" s="17" t="s">
        <v>268</v>
      </c>
    </row>
    <row r="261" spans="1:5" x14ac:dyDescent="0.2">
      <c r="A261" s="16">
        <v>20171005</v>
      </c>
      <c r="B261" s="17" t="s">
        <v>221</v>
      </c>
      <c r="C261" s="17" t="s">
        <v>425</v>
      </c>
      <c r="D261" s="17">
        <v>130</v>
      </c>
      <c r="E261" s="17" t="s">
        <v>224</v>
      </c>
    </row>
    <row r="262" spans="1:5" x14ac:dyDescent="0.2">
      <c r="A262" s="16">
        <v>20171005</v>
      </c>
      <c r="B262" s="17" t="s">
        <v>221</v>
      </c>
      <c r="C262" s="17" t="s">
        <v>226</v>
      </c>
      <c r="D262" s="17">
        <v>48</v>
      </c>
      <c r="E262" s="17" t="s">
        <v>224</v>
      </c>
    </row>
    <row r="263" spans="1:5" x14ac:dyDescent="0.2">
      <c r="A263" s="16">
        <v>20171007</v>
      </c>
      <c r="B263" s="17" t="s">
        <v>282</v>
      </c>
      <c r="C263" s="17" t="s">
        <v>425</v>
      </c>
      <c r="D263" s="17">
        <v>48</v>
      </c>
      <c r="E263" s="17" t="s">
        <v>233</v>
      </c>
    </row>
    <row r="264" spans="1:5" x14ac:dyDescent="0.2">
      <c r="A264" s="16">
        <v>20171007</v>
      </c>
      <c r="B264" s="17" t="s">
        <v>282</v>
      </c>
      <c r="C264" s="17" t="s">
        <v>226</v>
      </c>
      <c r="D264" s="17">
        <v>48</v>
      </c>
      <c r="E264" s="17" t="s">
        <v>233</v>
      </c>
    </row>
    <row r="265" spans="1:5" x14ac:dyDescent="0.2">
      <c r="A265" s="16">
        <v>20171007</v>
      </c>
      <c r="B265" s="17" t="s">
        <v>227</v>
      </c>
      <c r="C265" s="17" t="s">
        <v>425</v>
      </c>
      <c r="D265" s="17">
        <v>80</v>
      </c>
      <c r="E265" s="17" t="s">
        <v>229</v>
      </c>
    </row>
    <row r="266" spans="1:5" x14ac:dyDescent="0.2">
      <c r="A266" s="16">
        <v>20171008</v>
      </c>
      <c r="B266" s="17" t="s">
        <v>232</v>
      </c>
      <c r="C266" s="17" t="s">
        <v>425</v>
      </c>
      <c r="D266" s="17">
        <v>48</v>
      </c>
      <c r="E266" s="17" t="s">
        <v>233</v>
      </c>
    </row>
    <row r="267" spans="1:5" x14ac:dyDescent="0.2">
      <c r="A267" s="16">
        <v>20171008</v>
      </c>
      <c r="B267" s="17" t="s">
        <v>232</v>
      </c>
      <c r="C267" s="17" t="s">
        <v>226</v>
      </c>
      <c r="D267" s="17">
        <v>48</v>
      </c>
      <c r="E267" s="17" t="s">
        <v>233</v>
      </c>
    </row>
    <row r="268" spans="1:5" x14ac:dyDescent="0.2">
      <c r="A268" s="16">
        <v>20171009</v>
      </c>
      <c r="B268" s="17" t="s">
        <v>227</v>
      </c>
      <c r="C268" s="17" t="s">
        <v>425</v>
      </c>
      <c r="D268" s="17">
        <v>70</v>
      </c>
      <c r="E268" s="17" t="s">
        <v>408</v>
      </c>
    </row>
    <row r="269" spans="1:5" x14ac:dyDescent="0.2">
      <c r="A269" s="16">
        <v>20171010</v>
      </c>
      <c r="B269" s="17" t="s">
        <v>221</v>
      </c>
      <c r="C269" s="17" t="s">
        <v>425</v>
      </c>
      <c r="D269" s="17">
        <v>50</v>
      </c>
      <c r="E269" s="17" t="s">
        <v>268</v>
      </c>
    </row>
    <row r="270" spans="1:5" x14ac:dyDescent="0.2">
      <c r="A270" s="16">
        <v>20171010</v>
      </c>
      <c r="B270" s="17" t="s">
        <v>221</v>
      </c>
      <c r="C270" s="17" t="s">
        <v>226</v>
      </c>
      <c r="D270" s="17">
        <v>48</v>
      </c>
      <c r="E270" s="17" t="s">
        <v>268</v>
      </c>
    </row>
    <row r="271" spans="1:5" x14ac:dyDescent="0.2">
      <c r="A271" s="16">
        <v>20171011</v>
      </c>
      <c r="B271" s="17" t="s">
        <v>221</v>
      </c>
      <c r="C271" s="17" t="s">
        <v>425</v>
      </c>
      <c r="D271" s="17">
        <v>65</v>
      </c>
      <c r="E271" s="17" t="s">
        <v>270</v>
      </c>
    </row>
    <row r="272" spans="1:5" x14ac:dyDescent="0.2">
      <c r="A272" s="16">
        <v>20171012</v>
      </c>
      <c r="B272" s="17" t="s">
        <v>221</v>
      </c>
      <c r="C272" s="17" t="s">
        <v>425</v>
      </c>
      <c r="D272" s="17">
        <v>35</v>
      </c>
      <c r="E272" s="17" t="s">
        <v>268</v>
      </c>
    </row>
    <row r="273" spans="1:5" x14ac:dyDescent="0.2">
      <c r="A273" s="16">
        <v>20171013</v>
      </c>
      <c r="B273" s="17" t="s">
        <v>221</v>
      </c>
      <c r="C273" s="17" t="s">
        <v>425</v>
      </c>
      <c r="D273" s="17">
        <v>25</v>
      </c>
      <c r="E273" s="17" t="s">
        <v>270</v>
      </c>
    </row>
    <row r="274" spans="1:5" x14ac:dyDescent="0.2">
      <c r="A274" s="16">
        <v>20171013</v>
      </c>
      <c r="B274" s="17" t="s">
        <v>221</v>
      </c>
      <c r="C274" s="17" t="s">
        <v>278</v>
      </c>
      <c r="D274" s="17">
        <v>50</v>
      </c>
      <c r="E274" s="17" t="s">
        <v>270</v>
      </c>
    </row>
    <row r="275" spans="1:5" x14ac:dyDescent="0.2">
      <c r="A275" s="16">
        <v>20171014</v>
      </c>
      <c r="B275" s="17" t="s">
        <v>221</v>
      </c>
      <c r="C275" s="17" t="s">
        <v>425</v>
      </c>
      <c r="D275" s="17">
        <v>30</v>
      </c>
      <c r="E275" s="17" t="s">
        <v>319</v>
      </c>
    </row>
    <row r="276" spans="1:5" x14ac:dyDescent="0.2">
      <c r="A276" s="16">
        <v>20171014</v>
      </c>
      <c r="B276" s="17" t="s">
        <v>221</v>
      </c>
      <c r="C276" s="17" t="s">
        <v>278</v>
      </c>
      <c r="D276" s="17">
        <v>30</v>
      </c>
      <c r="E276" s="17" t="s">
        <v>319</v>
      </c>
    </row>
    <row r="277" spans="1:5" x14ac:dyDescent="0.2">
      <c r="A277" s="16">
        <v>20171015</v>
      </c>
      <c r="B277" s="17" t="s">
        <v>243</v>
      </c>
      <c r="C277" s="17" t="s">
        <v>278</v>
      </c>
      <c r="D277" s="17">
        <v>49</v>
      </c>
      <c r="E277" s="17" t="s">
        <v>233</v>
      </c>
    </row>
    <row r="278" spans="1:5" x14ac:dyDescent="0.2">
      <c r="A278" s="16">
        <v>20171015</v>
      </c>
      <c r="B278" s="17" t="s">
        <v>243</v>
      </c>
      <c r="C278" s="17" t="s">
        <v>425</v>
      </c>
      <c r="D278" s="17">
        <v>48</v>
      </c>
      <c r="E278" s="17" t="s">
        <v>233</v>
      </c>
    </row>
    <row r="279" spans="1:5" x14ac:dyDescent="0.2">
      <c r="A279" s="16">
        <v>20171016</v>
      </c>
      <c r="B279" s="17" t="s">
        <v>227</v>
      </c>
      <c r="C279" s="17" t="s">
        <v>425</v>
      </c>
      <c r="D279" s="17">
        <v>70</v>
      </c>
      <c r="E279" s="17" t="s">
        <v>408</v>
      </c>
    </row>
    <row r="280" spans="1:5" x14ac:dyDescent="0.2">
      <c r="A280" s="16">
        <v>20171017</v>
      </c>
      <c r="B280" s="17" t="s">
        <v>221</v>
      </c>
      <c r="C280" s="17" t="s">
        <v>425</v>
      </c>
      <c r="D280" s="17">
        <v>50</v>
      </c>
      <c r="E280" s="17" t="s">
        <v>223</v>
      </c>
    </row>
    <row r="281" spans="1:5" x14ac:dyDescent="0.2">
      <c r="A281" s="16">
        <v>20171018</v>
      </c>
      <c r="B281" s="17" t="s">
        <v>221</v>
      </c>
      <c r="C281" s="17" t="s">
        <v>425</v>
      </c>
      <c r="D281" s="17">
        <v>75</v>
      </c>
      <c r="E281" s="17" t="s">
        <v>222</v>
      </c>
    </row>
    <row r="282" spans="1:5" x14ac:dyDescent="0.2">
      <c r="A282" s="16">
        <v>20171019</v>
      </c>
      <c r="B282" s="17" t="s">
        <v>221</v>
      </c>
      <c r="C282" s="17" t="s">
        <v>425</v>
      </c>
      <c r="D282" s="17">
        <v>50</v>
      </c>
      <c r="E282" s="17" t="s">
        <v>223</v>
      </c>
    </row>
    <row r="283" spans="1:5" x14ac:dyDescent="0.2">
      <c r="A283" s="16">
        <v>20171019</v>
      </c>
      <c r="B283" s="17" t="s">
        <v>221</v>
      </c>
      <c r="C283" s="17" t="s">
        <v>278</v>
      </c>
      <c r="D283" s="17">
        <v>71</v>
      </c>
      <c r="E283" s="17" t="s">
        <v>223</v>
      </c>
    </row>
    <row r="284" spans="1:5" x14ac:dyDescent="0.2">
      <c r="A284" s="16">
        <v>20171021</v>
      </c>
      <c r="B284" s="17" t="s">
        <v>221</v>
      </c>
      <c r="C284" s="17" t="s">
        <v>425</v>
      </c>
      <c r="D284" s="17">
        <v>48</v>
      </c>
      <c r="E284" s="17" t="s">
        <v>230</v>
      </c>
    </row>
    <row r="285" spans="1:5" x14ac:dyDescent="0.2">
      <c r="A285" s="16">
        <v>20171021</v>
      </c>
      <c r="B285" s="17" t="s">
        <v>227</v>
      </c>
      <c r="C285" s="17" t="s">
        <v>425</v>
      </c>
      <c r="D285" s="17">
        <v>130</v>
      </c>
      <c r="E285" s="17" t="s">
        <v>229</v>
      </c>
    </row>
    <row r="286" spans="1:5" x14ac:dyDescent="0.2">
      <c r="A286" s="16">
        <v>20171022</v>
      </c>
      <c r="B286" s="17" t="s">
        <v>411</v>
      </c>
      <c r="C286" s="17" t="s">
        <v>425</v>
      </c>
      <c r="D286" s="17">
        <v>52</v>
      </c>
      <c r="E286" s="17" t="s">
        <v>233</v>
      </c>
    </row>
    <row r="287" spans="1:5" x14ac:dyDescent="0.2">
      <c r="A287" s="16">
        <v>20171022</v>
      </c>
      <c r="B287" s="17" t="s">
        <v>411</v>
      </c>
      <c r="C287" s="17" t="s">
        <v>278</v>
      </c>
      <c r="D287" s="17">
        <v>51</v>
      </c>
      <c r="E287" s="17" t="s">
        <v>233</v>
      </c>
    </row>
    <row r="288" spans="1:5" x14ac:dyDescent="0.2">
      <c r="A288" s="16">
        <v>20171023</v>
      </c>
      <c r="B288" s="17" t="s">
        <v>227</v>
      </c>
      <c r="C288" s="17" t="s">
        <v>425</v>
      </c>
      <c r="D288" s="17">
        <v>75</v>
      </c>
      <c r="E288" s="17" t="s">
        <v>418</v>
      </c>
    </row>
    <row r="289" spans="1:5" x14ac:dyDescent="0.2">
      <c r="A289" s="16">
        <v>20171024</v>
      </c>
      <c r="B289" s="17" t="s">
        <v>221</v>
      </c>
      <c r="C289" s="17" t="s">
        <v>278</v>
      </c>
      <c r="D289" s="17">
        <v>99</v>
      </c>
      <c r="E289" s="17" t="s">
        <v>268</v>
      </c>
    </row>
    <row r="290" spans="1:5" x14ac:dyDescent="0.2">
      <c r="A290" s="16">
        <v>20171025</v>
      </c>
      <c r="B290" s="17" t="s">
        <v>221</v>
      </c>
      <c r="C290" s="17" t="s">
        <v>425</v>
      </c>
      <c r="D290" s="17">
        <v>75</v>
      </c>
      <c r="E290" s="17" t="s">
        <v>270</v>
      </c>
    </row>
    <row r="291" spans="1:5" x14ac:dyDescent="0.2">
      <c r="A291" s="16">
        <v>20171026</v>
      </c>
      <c r="B291" s="17" t="s">
        <v>221</v>
      </c>
      <c r="C291" s="17" t="s">
        <v>425</v>
      </c>
      <c r="D291" s="17">
        <v>100</v>
      </c>
      <c r="E291" s="17" t="s">
        <v>268</v>
      </c>
    </row>
    <row r="292" spans="1:5" x14ac:dyDescent="0.2">
      <c r="A292" s="16">
        <v>20171026</v>
      </c>
      <c r="B292" s="17" t="s">
        <v>221</v>
      </c>
      <c r="C292" s="17" t="s">
        <v>278</v>
      </c>
      <c r="D292" s="17">
        <v>49</v>
      </c>
      <c r="E292" s="17" t="s">
        <v>268</v>
      </c>
    </row>
    <row r="293" spans="1:5" x14ac:dyDescent="0.2">
      <c r="A293" s="16">
        <v>20171028</v>
      </c>
      <c r="B293" s="17" t="s">
        <v>232</v>
      </c>
      <c r="C293" s="17" t="s">
        <v>425</v>
      </c>
      <c r="D293" s="17">
        <v>65</v>
      </c>
      <c r="E293" s="17" t="s">
        <v>233</v>
      </c>
    </row>
    <row r="294" spans="1:5" x14ac:dyDescent="0.2">
      <c r="A294" s="16">
        <v>20171029</v>
      </c>
      <c r="B294" s="17" t="s">
        <v>415</v>
      </c>
      <c r="C294" s="17" t="s">
        <v>425</v>
      </c>
      <c r="D294" s="17">
        <v>48</v>
      </c>
      <c r="E294" s="17" t="s">
        <v>233</v>
      </c>
    </row>
    <row r="295" spans="1:5" x14ac:dyDescent="0.2">
      <c r="A295" s="16">
        <v>20171029</v>
      </c>
      <c r="B295" s="17" t="s">
        <v>415</v>
      </c>
      <c r="C295" s="17" t="s">
        <v>278</v>
      </c>
      <c r="D295" s="17">
        <v>48</v>
      </c>
      <c r="E295" s="17" t="s">
        <v>233</v>
      </c>
    </row>
    <row r="296" spans="1:5" x14ac:dyDescent="0.2">
      <c r="A296" s="16">
        <v>20171030</v>
      </c>
      <c r="B296" s="17" t="s">
        <v>227</v>
      </c>
      <c r="C296" s="17" t="s">
        <v>425</v>
      </c>
      <c r="D296" s="17">
        <v>55</v>
      </c>
      <c r="E296" s="17" t="s">
        <v>408</v>
      </c>
    </row>
    <row r="297" spans="1:5" x14ac:dyDescent="0.2">
      <c r="A297" s="16">
        <v>20171031</v>
      </c>
      <c r="B297" s="17" t="s">
        <v>221</v>
      </c>
      <c r="C297" s="17" t="s">
        <v>425</v>
      </c>
      <c r="D297" s="17">
        <v>95</v>
      </c>
      <c r="E297" s="17" t="s">
        <v>224</v>
      </c>
    </row>
    <row r="298" spans="1:5" x14ac:dyDescent="0.2">
      <c r="A298" s="16">
        <v>20171102</v>
      </c>
      <c r="B298" s="17" t="s">
        <v>227</v>
      </c>
      <c r="C298" s="17" t="s">
        <v>425</v>
      </c>
      <c r="D298" s="17">
        <v>65</v>
      </c>
      <c r="E298" s="17" t="s">
        <v>417</v>
      </c>
    </row>
    <row r="299" spans="1:5" x14ac:dyDescent="0.2">
      <c r="A299" s="16">
        <v>20171104</v>
      </c>
      <c r="B299" s="17" t="s">
        <v>248</v>
      </c>
      <c r="C299" s="17" t="s">
        <v>278</v>
      </c>
      <c r="D299" s="17">
        <v>48</v>
      </c>
      <c r="E299" s="17" t="s">
        <v>233</v>
      </c>
    </row>
    <row r="300" spans="1:5" x14ac:dyDescent="0.2">
      <c r="A300" s="16">
        <v>20171104</v>
      </c>
      <c r="B300" s="17" t="s">
        <v>248</v>
      </c>
      <c r="C300" s="17" t="s">
        <v>226</v>
      </c>
      <c r="D300" s="17">
        <v>48</v>
      </c>
      <c r="E300" s="17" t="s">
        <v>233</v>
      </c>
    </row>
    <row r="301" spans="1:5" x14ac:dyDescent="0.2">
      <c r="A301" s="16">
        <v>20171105</v>
      </c>
      <c r="B301" s="17" t="s">
        <v>248</v>
      </c>
      <c r="C301" s="17" t="s">
        <v>425</v>
      </c>
      <c r="D301" s="17">
        <v>47</v>
      </c>
      <c r="E301" s="17" t="s">
        <v>233</v>
      </c>
    </row>
    <row r="302" spans="1:5" x14ac:dyDescent="0.2">
      <c r="A302" s="16">
        <v>20171106</v>
      </c>
      <c r="B302" s="17" t="s">
        <v>227</v>
      </c>
      <c r="C302" s="17" t="s">
        <v>425</v>
      </c>
      <c r="D302" s="17">
        <v>75</v>
      </c>
      <c r="E302" s="17" t="s">
        <v>418</v>
      </c>
    </row>
    <row r="303" spans="1:5" x14ac:dyDescent="0.2">
      <c r="A303" s="16">
        <v>20171109</v>
      </c>
      <c r="B303" s="17" t="s">
        <v>227</v>
      </c>
      <c r="C303" s="17" t="s">
        <v>425</v>
      </c>
      <c r="D303" s="17">
        <v>35</v>
      </c>
      <c r="E303" s="17" t="s">
        <v>230</v>
      </c>
    </row>
    <row r="304" spans="1:5" x14ac:dyDescent="0.2">
      <c r="A304" s="16">
        <v>20171111</v>
      </c>
      <c r="B304" s="17" t="s">
        <v>221</v>
      </c>
      <c r="C304" s="17" t="s">
        <v>425</v>
      </c>
      <c r="D304" s="17">
        <v>35</v>
      </c>
      <c r="E304" s="17" t="s">
        <v>230</v>
      </c>
    </row>
    <row r="305" spans="1:5" x14ac:dyDescent="0.2">
      <c r="A305" s="16">
        <v>20171111</v>
      </c>
      <c r="B305" s="17" t="s">
        <v>227</v>
      </c>
      <c r="C305" s="17" t="s">
        <v>425</v>
      </c>
      <c r="D305" s="17">
        <v>105</v>
      </c>
      <c r="E305" s="17" t="s">
        <v>229</v>
      </c>
    </row>
    <row r="306" spans="1:5" x14ac:dyDescent="0.2">
      <c r="A306" s="16">
        <v>20171112</v>
      </c>
      <c r="B306" s="17" t="s">
        <v>227</v>
      </c>
      <c r="C306" s="17" t="s">
        <v>425</v>
      </c>
      <c r="D306" s="17">
        <v>17</v>
      </c>
      <c r="E306" s="17" t="s">
        <v>230</v>
      </c>
    </row>
    <row r="307" spans="1:5" x14ac:dyDescent="0.2">
      <c r="A307" s="16">
        <v>20171113</v>
      </c>
      <c r="B307" s="17" t="s">
        <v>227</v>
      </c>
      <c r="C307" s="17" t="s">
        <v>425</v>
      </c>
      <c r="D307" s="17">
        <v>70</v>
      </c>
      <c r="E307" s="17" t="s">
        <v>418</v>
      </c>
    </row>
    <row r="308" spans="1:5" x14ac:dyDescent="0.2">
      <c r="A308" s="16">
        <v>20171116</v>
      </c>
      <c r="B308" s="17" t="s">
        <v>227</v>
      </c>
      <c r="C308" s="17" t="s">
        <v>425</v>
      </c>
      <c r="D308" s="17">
        <v>80</v>
      </c>
      <c r="E308" s="17" t="s">
        <v>417</v>
      </c>
    </row>
    <row r="309" spans="1:5" x14ac:dyDescent="0.2">
      <c r="A309" s="16">
        <v>20171118</v>
      </c>
      <c r="B309" s="17" t="s">
        <v>419</v>
      </c>
      <c r="C309" s="17" t="s">
        <v>425</v>
      </c>
      <c r="D309" s="17">
        <v>3</v>
      </c>
      <c r="E309" s="17" t="s">
        <v>420</v>
      </c>
    </row>
    <row r="310" spans="1:5" x14ac:dyDescent="0.2">
      <c r="A310" s="16">
        <v>20171119</v>
      </c>
      <c r="B310" s="17" t="s">
        <v>221</v>
      </c>
      <c r="C310" s="17" t="s">
        <v>425</v>
      </c>
      <c r="D310" s="17">
        <v>147</v>
      </c>
      <c r="E310" s="17" t="s">
        <v>222</v>
      </c>
    </row>
    <row r="311" spans="1:5" x14ac:dyDescent="0.2">
      <c r="A311" s="16">
        <v>20171120</v>
      </c>
      <c r="B311" s="17" t="s">
        <v>227</v>
      </c>
      <c r="C311" s="17" t="s">
        <v>425</v>
      </c>
      <c r="D311" s="17">
        <v>70</v>
      </c>
      <c r="E311" s="17" t="s">
        <v>418</v>
      </c>
    </row>
    <row r="312" spans="1:5" x14ac:dyDescent="0.2">
      <c r="A312" s="16">
        <v>20171123</v>
      </c>
      <c r="B312" s="17" t="s">
        <v>227</v>
      </c>
      <c r="C312" s="17" t="s">
        <v>425</v>
      </c>
      <c r="D312" s="17">
        <v>40</v>
      </c>
      <c r="E312" s="17" t="s">
        <v>417</v>
      </c>
    </row>
    <row r="313" spans="1:5" x14ac:dyDescent="0.2">
      <c r="A313" s="16">
        <v>20171125</v>
      </c>
      <c r="B313" s="17" t="s">
        <v>221</v>
      </c>
      <c r="C313" s="17" t="s">
        <v>425</v>
      </c>
      <c r="D313" s="17">
        <v>50</v>
      </c>
      <c r="E313" s="17" t="s">
        <v>224</v>
      </c>
    </row>
    <row r="314" spans="1:5" x14ac:dyDescent="0.2">
      <c r="A314" s="16">
        <v>20171125</v>
      </c>
      <c r="B314" s="17" t="s">
        <v>221</v>
      </c>
      <c r="C314" s="17" t="s">
        <v>278</v>
      </c>
      <c r="D314" s="17">
        <v>52</v>
      </c>
      <c r="E314" s="17" t="s">
        <v>224</v>
      </c>
    </row>
    <row r="315" spans="1:5" x14ac:dyDescent="0.2">
      <c r="A315" s="16">
        <v>20171126</v>
      </c>
      <c r="B315" s="17" t="s">
        <v>245</v>
      </c>
      <c r="C315" s="17" t="s">
        <v>278</v>
      </c>
      <c r="D315" s="17">
        <v>48</v>
      </c>
      <c r="E315" s="17" t="s">
        <v>233</v>
      </c>
    </row>
    <row r="316" spans="1:5" x14ac:dyDescent="0.2">
      <c r="A316" s="16">
        <v>20171126</v>
      </c>
      <c r="B316" s="17" t="s">
        <v>245</v>
      </c>
      <c r="C316" s="17" t="s">
        <v>425</v>
      </c>
      <c r="D316" s="17">
        <v>48</v>
      </c>
      <c r="E316" s="17" t="s">
        <v>233</v>
      </c>
    </row>
    <row r="317" spans="1:5" x14ac:dyDescent="0.2">
      <c r="A317" s="16">
        <v>20171127</v>
      </c>
      <c r="B317" s="17" t="s">
        <v>227</v>
      </c>
      <c r="C317" s="17" t="s">
        <v>425</v>
      </c>
      <c r="D317" s="17">
        <v>65</v>
      </c>
      <c r="E317" s="17" t="s">
        <v>418</v>
      </c>
    </row>
    <row r="318" spans="1:5" x14ac:dyDescent="0.2">
      <c r="A318" s="16">
        <v>20171130</v>
      </c>
      <c r="B318" s="17" t="s">
        <v>227</v>
      </c>
      <c r="C318" s="17" t="s">
        <v>425</v>
      </c>
      <c r="D318" s="17">
        <v>100</v>
      </c>
      <c r="E318" s="17" t="s">
        <v>418</v>
      </c>
    </row>
    <row r="319" spans="1:5" x14ac:dyDescent="0.2">
      <c r="A319" s="16">
        <v>20171202</v>
      </c>
      <c r="B319" s="17" t="s">
        <v>221</v>
      </c>
      <c r="C319" s="17" t="s">
        <v>278</v>
      </c>
      <c r="D319" s="17">
        <v>105</v>
      </c>
      <c r="E319" s="17" t="s">
        <v>224</v>
      </c>
    </row>
    <row r="320" spans="1:5" x14ac:dyDescent="0.2">
      <c r="A320" s="16">
        <v>20171202</v>
      </c>
      <c r="B320" s="17" t="s">
        <v>227</v>
      </c>
      <c r="C320" s="17" t="s">
        <v>425</v>
      </c>
      <c r="D320" s="17">
        <v>80</v>
      </c>
      <c r="E320" s="17" t="s">
        <v>422</v>
      </c>
    </row>
    <row r="321" spans="1:5" x14ac:dyDescent="0.2">
      <c r="A321" s="16">
        <v>20171204</v>
      </c>
      <c r="B321" s="17" t="s">
        <v>227</v>
      </c>
      <c r="C321" s="17" t="s">
        <v>425</v>
      </c>
      <c r="D321" s="17">
        <v>35</v>
      </c>
      <c r="E321" s="17" t="s">
        <v>230</v>
      </c>
    </row>
    <row r="322" spans="1:5" x14ac:dyDescent="0.2">
      <c r="A322" s="16">
        <v>20171207</v>
      </c>
      <c r="B322" s="17" t="s">
        <v>227</v>
      </c>
      <c r="C322" s="17" t="s">
        <v>424</v>
      </c>
      <c r="D322" s="17">
        <v>60</v>
      </c>
      <c r="E322" s="17" t="s">
        <v>423</v>
      </c>
    </row>
    <row r="323" spans="1:5" x14ac:dyDescent="0.2">
      <c r="A323" s="16">
        <v>20171209</v>
      </c>
      <c r="B323" s="17" t="s">
        <v>221</v>
      </c>
      <c r="C323" s="17" t="s">
        <v>425</v>
      </c>
      <c r="D323" s="17">
        <v>60</v>
      </c>
      <c r="E323" s="17" t="s">
        <v>224</v>
      </c>
    </row>
    <row r="324" spans="1:5" x14ac:dyDescent="0.2">
      <c r="A324" s="16">
        <v>20171209</v>
      </c>
      <c r="B324" s="17" t="s">
        <v>221</v>
      </c>
      <c r="C324" s="17" t="s">
        <v>424</v>
      </c>
      <c r="D324" s="17">
        <v>10</v>
      </c>
      <c r="E324" s="17" t="s">
        <v>224</v>
      </c>
    </row>
    <row r="325" spans="1:5" x14ac:dyDescent="0.2">
      <c r="A325" s="16">
        <v>20171209</v>
      </c>
      <c r="B325" s="17" t="s">
        <v>227</v>
      </c>
      <c r="C325" s="17" t="s">
        <v>424</v>
      </c>
      <c r="D325" s="17">
        <v>50</v>
      </c>
      <c r="E325" s="17" t="s">
        <v>229</v>
      </c>
    </row>
    <row r="326" spans="1:5" x14ac:dyDescent="0.2">
      <c r="A326" s="16">
        <v>20171211</v>
      </c>
      <c r="B326" s="17" t="s">
        <v>227</v>
      </c>
      <c r="C326" s="17" t="s">
        <v>424</v>
      </c>
      <c r="D326" s="17">
        <v>100</v>
      </c>
      <c r="E326" s="17" t="s">
        <v>423</v>
      </c>
    </row>
    <row r="327" spans="1:5" x14ac:dyDescent="0.2">
      <c r="A327" s="16">
        <v>20171214</v>
      </c>
      <c r="B327" s="17" t="s">
        <v>227</v>
      </c>
      <c r="C327" s="17" t="s">
        <v>424</v>
      </c>
      <c r="D327" s="17">
        <v>100</v>
      </c>
      <c r="E327" s="17" t="s">
        <v>423</v>
      </c>
    </row>
    <row r="328" spans="1:5" x14ac:dyDescent="0.2">
      <c r="A328" s="16">
        <v>20171216</v>
      </c>
      <c r="B328" s="17" t="s">
        <v>221</v>
      </c>
      <c r="C328" s="17" t="s">
        <v>425</v>
      </c>
      <c r="D328" s="17">
        <v>50</v>
      </c>
      <c r="E328" s="17" t="s">
        <v>223</v>
      </c>
    </row>
    <row r="329" spans="1:5" x14ac:dyDescent="0.2">
      <c r="A329" s="16">
        <v>20171216</v>
      </c>
      <c r="B329" s="17" t="s">
        <v>227</v>
      </c>
      <c r="C329" s="17" t="s">
        <v>424</v>
      </c>
      <c r="D329" s="17">
        <v>90</v>
      </c>
      <c r="E329" s="17" t="s">
        <v>229</v>
      </c>
    </row>
    <row r="330" spans="1:5" x14ac:dyDescent="0.2">
      <c r="A330" s="16">
        <v>20171217</v>
      </c>
      <c r="B330" s="17" t="s">
        <v>221</v>
      </c>
      <c r="C330" s="17" t="s">
        <v>424</v>
      </c>
      <c r="D330" s="17">
        <v>35</v>
      </c>
      <c r="E330" s="17" t="s">
        <v>224</v>
      </c>
    </row>
    <row r="331" spans="1:5" x14ac:dyDescent="0.2">
      <c r="A331" s="16">
        <v>20171218</v>
      </c>
      <c r="B331" s="17" t="s">
        <v>227</v>
      </c>
      <c r="C331" s="17" t="s">
        <v>424</v>
      </c>
      <c r="D331" s="17">
        <v>35</v>
      </c>
      <c r="E331" s="17" t="s">
        <v>230</v>
      </c>
    </row>
    <row r="332" spans="1:5" x14ac:dyDescent="0.2">
      <c r="A332" s="16">
        <v>20171223</v>
      </c>
      <c r="B332" s="17" t="s">
        <v>221</v>
      </c>
      <c r="C332" s="17" t="s">
        <v>278</v>
      </c>
      <c r="D332" s="17">
        <v>100</v>
      </c>
      <c r="E332" s="17" t="s">
        <v>223</v>
      </c>
    </row>
    <row r="333" spans="1:5" x14ac:dyDescent="0.2">
      <c r="A333" s="16">
        <v>20171226</v>
      </c>
      <c r="B333" s="17" t="s">
        <v>221</v>
      </c>
      <c r="C333" s="17" t="s">
        <v>278</v>
      </c>
      <c r="D333" s="17">
        <v>48</v>
      </c>
      <c r="E333" s="17" t="s">
        <v>230</v>
      </c>
    </row>
    <row r="334" spans="1:5" x14ac:dyDescent="0.2">
      <c r="A334" s="16">
        <v>20171229</v>
      </c>
      <c r="B334" s="17" t="s">
        <v>221</v>
      </c>
      <c r="C334" s="17" t="s">
        <v>424</v>
      </c>
      <c r="D334" s="17">
        <v>40</v>
      </c>
      <c r="E334" s="17" t="s">
        <v>223</v>
      </c>
    </row>
    <row r="335" spans="1:5" x14ac:dyDescent="0.2">
      <c r="A335" s="16">
        <v>20171230</v>
      </c>
      <c r="B335" s="17" t="s">
        <v>221</v>
      </c>
      <c r="C335" s="17" t="s">
        <v>424</v>
      </c>
      <c r="D335" s="17">
        <v>35</v>
      </c>
      <c r="E335" s="17" t="s">
        <v>224</v>
      </c>
    </row>
    <row r="336" spans="1:5" x14ac:dyDescent="0.2">
      <c r="A336" s="16">
        <v>20180101</v>
      </c>
      <c r="B336" s="17" t="s">
        <v>221</v>
      </c>
      <c r="C336" s="17" t="s">
        <v>424</v>
      </c>
      <c r="D336" s="17">
        <v>30</v>
      </c>
      <c r="E336" s="17" t="s">
        <v>230</v>
      </c>
    </row>
    <row r="337" spans="1:5" x14ac:dyDescent="0.2">
      <c r="A337" s="16">
        <v>20180101</v>
      </c>
      <c r="B337" s="17" t="s">
        <v>227</v>
      </c>
      <c r="C337" s="17" t="s">
        <v>431</v>
      </c>
      <c r="D337" s="17">
        <v>50</v>
      </c>
      <c r="E337" s="17" t="s">
        <v>430</v>
      </c>
    </row>
    <row r="338" spans="1:5" x14ac:dyDescent="0.2">
      <c r="A338" s="16">
        <v>20180102</v>
      </c>
      <c r="B338" s="17" t="s">
        <v>227</v>
      </c>
      <c r="C338" s="17" t="s">
        <v>431</v>
      </c>
      <c r="D338" s="17">
        <v>50</v>
      </c>
      <c r="E338" s="17" t="s">
        <v>430</v>
      </c>
    </row>
    <row r="339" spans="1:5" x14ac:dyDescent="0.2">
      <c r="A339" s="16">
        <v>20180103</v>
      </c>
      <c r="B339" s="17" t="s">
        <v>221</v>
      </c>
      <c r="C339" s="17" t="s">
        <v>431</v>
      </c>
      <c r="D339" s="17">
        <v>100</v>
      </c>
      <c r="E339" s="17" t="s">
        <v>430</v>
      </c>
    </row>
    <row r="340" spans="1:5" x14ac:dyDescent="0.2">
      <c r="A340" s="16">
        <v>20180104</v>
      </c>
      <c r="B340" s="17" t="s">
        <v>227</v>
      </c>
      <c r="C340" s="17" t="s">
        <v>431</v>
      </c>
      <c r="D340" s="17">
        <v>50</v>
      </c>
      <c r="E340" s="17" t="s">
        <v>430</v>
      </c>
    </row>
    <row r="341" spans="1:5" x14ac:dyDescent="0.2">
      <c r="A341" s="16">
        <v>20180105</v>
      </c>
      <c r="B341" s="17" t="s">
        <v>227</v>
      </c>
      <c r="C341" s="17" t="s">
        <v>431</v>
      </c>
      <c r="D341" s="17">
        <v>50</v>
      </c>
      <c r="E341" s="17" t="s">
        <v>430</v>
      </c>
    </row>
    <row r="342" spans="1:5" x14ac:dyDescent="0.2">
      <c r="A342" s="16">
        <v>20180106</v>
      </c>
      <c r="B342" s="17" t="s">
        <v>221</v>
      </c>
      <c r="C342" s="17" t="s">
        <v>267</v>
      </c>
      <c r="D342" s="17">
        <v>100</v>
      </c>
      <c r="E342" s="17" t="s">
        <v>224</v>
      </c>
    </row>
    <row r="343" spans="1:5" x14ac:dyDescent="0.2">
      <c r="A343" s="16">
        <v>20180106</v>
      </c>
      <c r="B343" s="17" t="s">
        <v>227</v>
      </c>
      <c r="C343" s="17" t="s">
        <v>431</v>
      </c>
      <c r="D343" s="17">
        <v>50</v>
      </c>
      <c r="E343" s="17" t="s">
        <v>430</v>
      </c>
    </row>
    <row r="344" spans="1:5" x14ac:dyDescent="0.2">
      <c r="A344" s="16">
        <v>20180107</v>
      </c>
      <c r="B344" s="17" t="s">
        <v>221</v>
      </c>
      <c r="C344" s="17" t="s">
        <v>226</v>
      </c>
      <c r="D344" s="17">
        <v>100</v>
      </c>
      <c r="E344" s="17" t="s">
        <v>223</v>
      </c>
    </row>
    <row r="345" spans="1:5" x14ac:dyDescent="0.2">
      <c r="A345" s="16">
        <v>20180107</v>
      </c>
      <c r="B345" s="17" t="s">
        <v>227</v>
      </c>
      <c r="C345" s="17" t="s">
        <v>431</v>
      </c>
      <c r="D345" s="17">
        <v>50</v>
      </c>
      <c r="E345" s="17" t="s">
        <v>430</v>
      </c>
    </row>
    <row r="346" spans="1:5" x14ac:dyDescent="0.2">
      <c r="A346" s="16">
        <v>20180108</v>
      </c>
      <c r="B346" s="17" t="s">
        <v>227</v>
      </c>
      <c r="C346" s="17" t="s">
        <v>431</v>
      </c>
      <c r="D346" s="17">
        <v>50</v>
      </c>
      <c r="E346" s="17" t="s">
        <v>430</v>
      </c>
    </row>
    <row r="347" spans="1:5" x14ac:dyDescent="0.2">
      <c r="A347" s="16">
        <v>20180108</v>
      </c>
      <c r="B347" s="17" t="s">
        <v>227</v>
      </c>
      <c r="C347" s="17" t="s">
        <v>425</v>
      </c>
      <c r="D347" s="17">
        <v>10</v>
      </c>
      <c r="E347" s="17" t="s">
        <v>230</v>
      </c>
    </row>
    <row r="348" spans="1:5" x14ac:dyDescent="0.2">
      <c r="A348" s="16">
        <v>20180109</v>
      </c>
      <c r="B348" s="17" t="s">
        <v>227</v>
      </c>
      <c r="C348" s="17" t="s">
        <v>431</v>
      </c>
      <c r="D348" s="17">
        <v>50</v>
      </c>
      <c r="E348" s="17" t="s">
        <v>430</v>
      </c>
    </row>
    <row r="349" spans="1:5" x14ac:dyDescent="0.2">
      <c r="A349" s="16">
        <v>20180110</v>
      </c>
      <c r="B349" s="17" t="s">
        <v>221</v>
      </c>
      <c r="C349" s="17" t="s">
        <v>431</v>
      </c>
      <c r="D349" s="17">
        <v>100</v>
      </c>
      <c r="E349" s="17" t="s">
        <v>430</v>
      </c>
    </row>
    <row r="350" spans="1:5" x14ac:dyDescent="0.2">
      <c r="A350" s="16">
        <v>20180111</v>
      </c>
      <c r="B350" s="17" t="s">
        <v>227</v>
      </c>
      <c r="C350" s="17" t="s">
        <v>431</v>
      </c>
      <c r="D350" s="17">
        <v>50</v>
      </c>
      <c r="E350" s="17" t="s">
        <v>430</v>
      </c>
    </row>
    <row r="351" spans="1:5" x14ac:dyDescent="0.2">
      <c r="A351" s="16">
        <v>20180111</v>
      </c>
      <c r="B351" s="17" t="s">
        <v>227</v>
      </c>
      <c r="C351" s="17" t="s">
        <v>424</v>
      </c>
      <c r="D351" s="17">
        <v>75</v>
      </c>
      <c r="E351" s="17" t="s">
        <v>228</v>
      </c>
    </row>
    <row r="352" spans="1:5" x14ac:dyDescent="0.2">
      <c r="A352" s="16">
        <v>20180112</v>
      </c>
      <c r="B352" s="17" t="s">
        <v>227</v>
      </c>
      <c r="C352" s="17" t="s">
        <v>431</v>
      </c>
      <c r="D352" s="17">
        <v>50</v>
      </c>
      <c r="E352" s="17" t="s">
        <v>430</v>
      </c>
    </row>
    <row r="353" spans="1:5" x14ac:dyDescent="0.2">
      <c r="A353" s="16">
        <v>20180113</v>
      </c>
      <c r="B353" s="17" t="s">
        <v>221</v>
      </c>
      <c r="C353" s="17" t="s">
        <v>425</v>
      </c>
      <c r="D353" s="17">
        <v>52</v>
      </c>
      <c r="E353" s="17" t="s">
        <v>224</v>
      </c>
    </row>
    <row r="354" spans="1:5" x14ac:dyDescent="0.2">
      <c r="A354" s="16">
        <v>20180113</v>
      </c>
      <c r="B354" s="17" t="s">
        <v>227</v>
      </c>
      <c r="C354" s="17" t="s">
        <v>431</v>
      </c>
      <c r="D354" s="17">
        <v>50</v>
      </c>
      <c r="E354" s="17" t="s">
        <v>430</v>
      </c>
    </row>
    <row r="355" spans="1:5" x14ac:dyDescent="0.2">
      <c r="A355" s="16">
        <v>20180114</v>
      </c>
      <c r="B355" s="17" t="s">
        <v>221</v>
      </c>
      <c r="C355" s="17" t="s">
        <v>425</v>
      </c>
      <c r="D355" s="17">
        <v>48</v>
      </c>
      <c r="E355" s="17" t="s">
        <v>230</v>
      </c>
    </row>
    <row r="356" spans="1:5" x14ac:dyDescent="0.2">
      <c r="A356" s="16">
        <v>20180114</v>
      </c>
      <c r="B356" s="17" t="s">
        <v>227</v>
      </c>
      <c r="C356" s="17" t="s">
        <v>431</v>
      </c>
      <c r="D356" s="17">
        <v>50</v>
      </c>
      <c r="E356" s="17" t="s">
        <v>430</v>
      </c>
    </row>
    <row r="357" spans="1:5" x14ac:dyDescent="0.2">
      <c r="A357" s="16">
        <v>20180115</v>
      </c>
      <c r="B357" s="17" t="s">
        <v>227</v>
      </c>
      <c r="C357" s="17" t="s">
        <v>431</v>
      </c>
      <c r="D357" s="17">
        <v>50</v>
      </c>
      <c r="E357" s="17" t="s">
        <v>430</v>
      </c>
    </row>
    <row r="358" spans="1:5" x14ac:dyDescent="0.2">
      <c r="A358" s="16">
        <v>20180115</v>
      </c>
      <c r="B358" s="17" t="s">
        <v>227</v>
      </c>
      <c r="C358" s="17" t="s">
        <v>424</v>
      </c>
      <c r="D358" s="17">
        <v>50</v>
      </c>
      <c r="E358" s="17" t="s">
        <v>228</v>
      </c>
    </row>
    <row r="359" spans="1:5" x14ac:dyDescent="0.2">
      <c r="A359" s="16">
        <v>20180116</v>
      </c>
      <c r="B359" s="17" t="s">
        <v>227</v>
      </c>
      <c r="C359" s="17" t="s">
        <v>431</v>
      </c>
      <c r="D359" s="17">
        <v>50</v>
      </c>
      <c r="E359" s="17" t="s">
        <v>430</v>
      </c>
    </row>
    <row r="360" spans="1:5" x14ac:dyDescent="0.2">
      <c r="A360" s="16">
        <v>20180117</v>
      </c>
      <c r="B360" s="17" t="s">
        <v>221</v>
      </c>
      <c r="C360" s="17" t="s">
        <v>431</v>
      </c>
      <c r="D360" s="17">
        <v>100</v>
      </c>
      <c r="E360" s="17" t="s">
        <v>430</v>
      </c>
    </row>
    <row r="361" spans="1:5" x14ac:dyDescent="0.2">
      <c r="A361" s="16">
        <v>20180118</v>
      </c>
      <c r="B361" s="17" t="s">
        <v>227</v>
      </c>
      <c r="C361" s="17" t="s">
        <v>431</v>
      </c>
      <c r="D361" s="17">
        <v>50</v>
      </c>
      <c r="E361" s="17" t="s">
        <v>430</v>
      </c>
    </row>
    <row r="362" spans="1:5" x14ac:dyDescent="0.2">
      <c r="A362" s="16">
        <v>20180118</v>
      </c>
      <c r="B362" s="17" t="s">
        <v>227</v>
      </c>
      <c r="C362" s="17" t="s">
        <v>424</v>
      </c>
      <c r="D362" s="17">
        <v>30</v>
      </c>
      <c r="E362" s="17" t="s">
        <v>230</v>
      </c>
    </row>
    <row r="363" spans="1:5" x14ac:dyDescent="0.2">
      <c r="A363" s="16">
        <v>20180119</v>
      </c>
      <c r="B363" s="17" t="s">
        <v>227</v>
      </c>
      <c r="C363" s="17" t="s">
        <v>431</v>
      </c>
      <c r="D363" s="17">
        <v>50</v>
      </c>
      <c r="E363" s="17" t="s">
        <v>430</v>
      </c>
    </row>
    <row r="364" spans="1:5" x14ac:dyDescent="0.2">
      <c r="A364" s="16">
        <v>20180120</v>
      </c>
      <c r="B364" s="17" t="s">
        <v>221</v>
      </c>
      <c r="C364" s="17" t="s">
        <v>425</v>
      </c>
      <c r="D364" s="17">
        <v>50</v>
      </c>
      <c r="E364" s="17" t="s">
        <v>224</v>
      </c>
    </row>
    <row r="365" spans="1:5" x14ac:dyDescent="0.2">
      <c r="A365" s="16">
        <v>20180120</v>
      </c>
      <c r="B365" s="17" t="s">
        <v>227</v>
      </c>
      <c r="C365" s="17" t="s">
        <v>424</v>
      </c>
      <c r="D365" s="17">
        <v>60</v>
      </c>
      <c r="E365" s="17" t="s">
        <v>229</v>
      </c>
    </row>
    <row r="366" spans="1:5" x14ac:dyDescent="0.2">
      <c r="A366" s="16">
        <v>20180120</v>
      </c>
      <c r="B366" s="17" t="s">
        <v>227</v>
      </c>
      <c r="C366" s="17" t="s">
        <v>431</v>
      </c>
      <c r="D366" s="17">
        <v>50</v>
      </c>
      <c r="E366" s="17" t="s">
        <v>430</v>
      </c>
    </row>
    <row r="367" spans="1:5" x14ac:dyDescent="0.2">
      <c r="A367" s="16">
        <v>20180121</v>
      </c>
      <c r="B367" s="17" t="s">
        <v>227</v>
      </c>
      <c r="C367" s="17" t="s">
        <v>431</v>
      </c>
      <c r="D367" s="17">
        <v>50</v>
      </c>
      <c r="E367" s="17" t="s">
        <v>430</v>
      </c>
    </row>
    <row r="368" spans="1:5" x14ac:dyDescent="0.2">
      <c r="A368" s="16">
        <v>20180122</v>
      </c>
      <c r="B368" s="17" t="s">
        <v>227</v>
      </c>
      <c r="C368" s="17" t="s">
        <v>431</v>
      </c>
      <c r="D368" s="17">
        <v>50</v>
      </c>
      <c r="E368" s="17" t="s">
        <v>430</v>
      </c>
    </row>
    <row r="369" spans="1:5" x14ac:dyDescent="0.2">
      <c r="A369" s="16">
        <v>20180123</v>
      </c>
      <c r="B369" s="17" t="s">
        <v>227</v>
      </c>
      <c r="C369" s="17" t="s">
        <v>431</v>
      </c>
      <c r="D369" s="17">
        <v>50</v>
      </c>
      <c r="E369" s="17" t="s">
        <v>430</v>
      </c>
    </row>
    <row r="370" spans="1:5" x14ac:dyDescent="0.2">
      <c r="A370" s="16">
        <v>20180124</v>
      </c>
      <c r="B370" s="17" t="s">
        <v>221</v>
      </c>
      <c r="C370" s="17" t="s">
        <v>431</v>
      </c>
      <c r="D370" s="17">
        <v>100</v>
      </c>
      <c r="E370" s="17" t="s">
        <v>430</v>
      </c>
    </row>
    <row r="371" spans="1:5" x14ac:dyDescent="0.2">
      <c r="A371" s="16">
        <v>20180125</v>
      </c>
      <c r="B371" s="17" t="s">
        <v>227</v>
      </c>
      <c r="C371" s="17" t="s">
        <v>431</v>
      </c>
      <c r="D371" s="17">
        <v>50</v>
      </c>
      <c r="E371" s="17" t="s">
        <v>430</v>
      </c>
    </row>
    <row r="372" spans="1:5" x14ac:dyDescent="0.2">
      <c r="A372" s="16">
        <v>20180125</v>
      </c>
      <c r="B372" s="17" t="s">
        <v>227</v>
      </c>
      <c r="C372" s="17" t="s">
        <v>424</v>
      </c>
      <c r="D372" s="17">
        <v>65</v>
      </c>
      <c r="E372" s="17" t="s">
        <v>231</v>
      </c>
    </row>
    <row r="373" spans="1:5" x14ac:dyDescent="0.2">
      <c r="A373" s="16">
        <v>20180126</v>
      </c>
      <c r="B373" s="17" t="s">
        <v>227</v>
      </c>
      <c r="C373" s="17" t="s">
        <v>431</v>
      </c>
      <c r="D373" s="17">
        <v>50</v>
      </c>
      <c r="E373" s="17" t="s">
        <v>430</v>
      </c>
    </row>
    <row r="374" spans="1:5" x14ac:dyDescent="0.2">
      <c r="A374" s="16">
        <v>20180127</v>
      </c>
      <c r="B374" s="17" t="s">
        <v>221</v>
      </c>
      <c r="C374" s="17" t="s">
        <v>425</v>
      </c>
      <c r="D374" s="17">
        <v>90</v>
      </c>
      <c r="E374" s="17" t="s">
        <v>224</v>
      </c>
    </row>
    <row r="375" spans="1:5" x14ac:dyDescent="0.2">
      <c r="A375" s="16">
        <v>20180127</v>
      </c>
      <c r="B375" s="17" t="s">
        <v>227</v>
      </c>
      <c r="C375" s="17" t="s">
        <v>424</v>
      </c>
      <c r="D375" s="17">
        <v>75</v>
      </c>
      <c r="E375" s="17" t="s">
        <v>229</v>
      </c>
    </row>
    <row r="376" spans="1:5" x14ac:dyDescent="0.2">
      <c r="A376" s="16">
        <v>20180127</v>
      </c>
      <c r="B376" s="17" t="s">
        <v>227</v>
      </c>
      <c r="C376" s="17" t="s">
        <v>431</v>
      </c>
      <c r="D376" s="17">
        <v>50</v>
      </c>
      <c r="E376" s="17" t="s">
        <v>430</v>
      </c>
    </row>
    <row r="377" spans="1:5" x14ac:dyDescent="0.2">
      <c r="A377" s="16">
        <v>20180128</v>
      </c>
      <c r="B377" s="17" t="s">
        <v>227</v>
      </c>
      <c r="C377" s="17" t="s">
        <v>431</v>
      </c>
      <c r="D377" s="17">
        <v>50</v>
      </c>
      <c r="E377" s="17" t="s">
        <v>430</v>
      </c>
    </row>
    <row r="378" spans="1:5" x14ac:dyDescent="0.2">
      <c r="A378" s="16">
        <v>20180129</v>
      </c>
      <c r="B378" s="17" t="s">
        <v>227</v>
      </c>
      <c r="C378" s="17" t="s">
        <v>431</v>
      </c>
      <c r="D378" s="17">
        <v>50</v>
      </c>
      <c r="E378" s="17" t="s">
        <v>430</v>
      </c>
    </row>
    <row r="379" spans="1:5" x14ac:dyDescent="0.2">
      <c r="A379" s="16">
        <v>20180129</v>
      </c>
      <c r="B379" s="17" t="s">
        <v>227</v>
      </c>
      <c r="C379" s="17" t="s">
        <v>424</v>
      </c>
      <c r="D379" s="17">
        <v>70</v>
      </c>
      <c r="E379" s="17" t="s">
        <v>432</v>
      </c>
    </row>
    <row r="380" spans="1:5" x14ac:dyDescent="0.2">
      <c r="A380" s="16">
        <v>20180130</v>
      </c>
      <c r="B380" s="17" t="s">
        <v>227</v>
      </c>
      <c r="C380" s="17" t="s">
        <v>431</v>
      </c>
      <c r="D380" s="17">
        <v>50</v>
      </c>
      <c r="E380" s="17" t="s">
        <v>430</v>
      </c>
    </row>
    <row r="381" spans="1:5" x14ac:dyDescent="0.2">
      <c r="A381" s="16">
        <v>20180131</v>
      </c>
      <c r="B381" s="17" t="s">
        <v>221</v>
      </c>
      <c r="C381" s="17" t="s">
        <v>431</v>
      </c>
      <c r="D381" s="17">
        <v>100</v>
      </c>
      <c r="E381" s="17" t="s">
        <v>430</v>
      </c>
    </row>
    <row r="382" spans="1:5" x14ac:dyDescent="0.2">
      <c r="A382" s="16">
        <v>20180201</v>
      </c>
      <c r="B382" s="17" t="s">
        <v>227</v>
      </c>
      <c r="C382" s="17" t="s">
        <v>431</v>
      </c>
      <c r="D382" s="17">
        <v>50</v>
      </c>
      <c r="E382" s="17" t="s">
        <v>430</v>
      </c>
    </row>
    <row r="383" spans="1:5" x14ac:dyDescent="0.2">
      <c r="A383" s="16">
        <v>20180201</v>
      </c>
      <c r="B383" s="17" t="s">
        <v>227</v>
      </c>
      <c r="C383" s="17" t="s">
        <v>424</v>
      </c>
      <c r="D383" s="17">
        <v>35</v>
      </c>
      <c r="E383" s="17" t="s">
        <v>230</v>
      </c>
    </row>
    <row r="384" spans="1:5" x14ac:dyDescent="0.2">
      <c r="A384" s="16">
        <v>20180202</v>
      </c>
      <c r="B384" s="17" t="s">
        <v>227</v>
      </c>
      <c r="C384" s="17" t="s">
        <v>431</v>
      </c>
      <c r="D384" s="17">
        <v>50</v>
      </c>
      <c r="E384" s="17" t="s">
        <v>430</v>
      </c>
    </row>
    <row r="385" spans="1:5" x14ac:dyDescent="0.2">
      <c r="A385" s="16">
        <v>20180203</v>
      </c>
      <c r="B385" s="17" t="s">
        <v>256</v>
      </c>
      <c r="C385" s="17" t="s">
        <v>425</v>
      </c>
      <c r="D385" s="17">
        <v>48</v>
      </c>
      <c r="E385" s="17" t="s">
        <v>233</v>
      </c>
    </row>
    <row r="386" spans="1:5" x14ac:dyDescent="0.2">
      <c r="A386" s="16">
        <v>20180203</v>
      </c>
      <c r="B386" s="17" t="s">
        <v>256</v>
      </c>
      <c r="C386" s="17" t="s">
        <v>278</v>
      </c>
      <c r="D386" s="17">
        <v>48</v>
      </c>
      <c r="E386" s="17" t="s">
        <v>233</v>
      </c>
    </row>
    <row r="387" spans="1:5" x14ac:dyDescent="0.2">
      <c r="A387" s="16">
        <v>20180203</v>
      </c>
      <c r="B387" s="17" t="s">
        <v>227</v>
      </c>
      <c r="C387" s="17" t="s">
        <v>431</v>
      </c>
      <c r="D387" s="17">
        <v>50</v>
      </c>
      <c r="E387" s="17" t="s">
        <v>430</v>
      </c>
    </row>
    <row r="388" spans="1:5" x14ac:dyDescent="0.2">
      <c r="A388" s="16">
        <v>20180204</v>
      </c>
      <c r="B388" s="17" t="s">
        <v>221</v>
      </c>
      <c r="C388" s="17" t="s">
        <v>278</v>
      </c>
      <c r="D388" s="17">
        <v>50</v>
      </c>
      <c r="E388" s="17" t="s">
        <v>268</v>
      </c>
    </row>
    <row r="389" spans="1:5" x14ac:dyDescent="0.2">
      <c r="A389" s="16">
        <v>20180204</v>
      </c>
      <c r="B389" s="17" t="s">
        <v>221</v>
      </c>
      <c r="C389" s="17" t="s">
        <v>226</v>
      </c>
      <c r="D389" s="17">
        <v>50</v>
      </c>
      <c r="E389" s="17" t="s">
        <v>268</v>
      </c>
    </row>
    <row r="390" spans="1:5" x14ac:dyDescent="0.2">
      <c r="A390" s="16">
        <v>20180204</v>
      </c>
      <c r="B390" s="17" t="s">
        <v>227</v>
      </c>
      <c r="C390" s="17" t="s">
        <v>431</v>
      </c>
      <c r="D390" s="17">
        <v>50</v>
      </c>
      <c r="E390" s="17" t="s">
        <v>430</v>
      </c>
    </row>
    <row r="391" spans="1:5" x14ac:dyDescent="0.2">
      <c r="A391" s="16">
        <v>20180205</v>
      </c>
      <c r="B391" s="17" t="s">
        <v>227</v>
      </c>
      <c r="C391" s="17" t="s">
        <v>431</v>
      </c>
      <c r="D391" s="17">
        <v>50</v>
      </c>
      <c r="E391" s="17" t="s">
        <v>430</v>
      </c>
    </row>
    <row r="392" spans="1:5" x14ac:dyDescent="0.2">
      <c r="A392" s="16">
        <v>20180205</v>
      </c>
      <c r="B392" s="17" t="s">
        <v>227</v>
      </c>
      <c r="C392" s="17" t="s">
        <v>424</v>
      </c>
      <c r="D392" s="17">
        <v>60</v>
      </c>
      <c r="E392" s="17" t="s">
        <v>435</v>
      </c>
    </row>
    <row r="393" spans="1:5" x14ac:dyDescent="0.2">
      <c r="A393" s="16">
        <v>20180206</v>
      </c>
      <c r="B393" s="17" t="s">
        <v>227</v>
      </c>
      <c r="C393" s="17" t="s">
        <v>431</v>
      </c>
      <c r="D393" s="17">
        <v>50</v>
      </c>
      <c r="E393" s="17" t="s">
        <v>430</v>
      </c>
    </row>
    <row r="394" spans="1:5" x14ac:dyDescent="0.2">
      <c r="A394" s="16">
        <v>20180207</v>
      </c>
      <c r="B394" s="17" t="s">
        <v>221</v>
      </c>
      <c r="C394" s="17" t="s">
        <v>431</v>
      </c>
      <c r="D394" s="17">
        <v>100</v>
      </c>
      <c r="E394" s="17" t="s">
        <v>430</v>
      </c>
    </row>
    <row r="395" spans="1:5" x14ac:dyDescent="0.2">
      <c r="A395" s="16">
        <v>20180208</v>
      </c>
      <c r="B395" s="17" t="s">
        <v>227</v>
      </c>
      <c r="C395" s="17" t="s">
        <v>431</v>
      </c>
      <c r="D395" s="17">
        <v>50</v>
      </c>
      <c r="E395" s="17" t="s">
        <v>430</v>
      </c>
    </row>
    <row r="396" spans="1:5" x14ac:dyDescent="0.2">
      <c r="A396" s="16">
        <v>20180209</v>
      </c>
      <c r="B396" s="17" t="s">
        <v>227</v>
      </c>
      <c r="C396" s="17" t="s">
        <v>431</v>
      </c>
      <c r="D396" s="17">
        <v>50</v>
      </c>
      <c r="E396" s="17" t="s">
        <v>430</v>
      </c>
    </row>
    <row r="397" spans="1:5" x14ac:dyDescent="0.2">
      <c r="A397" s="16">
        <v>20180210</v>
      </c>
      <c r="B397" s="17" t="s">
        <v>221</v>
      </c>
      <c r="C397" s="17" t="s">
        <v>278</v>
      </c>
      <c r="D397" s="17">
        <v>50</v>
      </c>
      <c r="E397" s="17" t="s">
        <v>224</v>
      </c>
    </row>
    <row r="398" spans="1:5" x14ac:dyDescent="0.2">
      <c r="A398" s="16">
        <v>20180210</v>
      </c>
      <c r="B398" s="17" t="s">
        <v>221</v>
      </c>
      <c r="C398" s="17" t="s">
        <v>226</v>
      </c>
      <c r="D398" s="17">
        <v>50</v>
      </c>
      <c r="E398" s="17" t="s">
        <v>224</v>
      </c>
    </row>
    <row r="399" spans="1:5" x14ac:dyDescent="0.2">
      <c r="A399" s="16">
        <v>20180210</v>
      </c>
      <c r="B399" s="17" t="s">
        <v>227</v>
      </c>
      <c r="C399" s="17" t="s">
        <v>431</v>
      </c>
      <c r="D399" s="17">
        <v>50</v>
      </c>
      <c r="E399" s="17" t="s">
        <v>430</v>
      </c>
    </row>
    <row r="400" spans="1:5" x14ac:dyDescent="0.2">
      <c r="A400" s="16">
        <v>20180211</v>
      </c>
      <c r="B400" s="17" t="s">
        <v>243</v>
      </c>
      <c r="C400" s="17" t="s">
        <v>278</v>
      </c>
      <c r="D400" s="17">
        <v>48</v>
      </c>
      <c r="E400" s="17" t="s">
        <v>233</v>
      </c>
    </row>
    <row r="401" spans="1:5" x14ac:dyDescent="0.2">
      <c r="A401" s="16">
        <v>20180211</v>
      </c>
      <c r="B401" s="17" t="s">
        <v>243</v>
      </c>
      <c r="C401" s="17" t="s">
        <v>226</v>
      </c>
      <c r="D401" s="17">
        <v>48</v>
      </c>
      <c r="E401" s="17" t="s">
        <v>233</v>
      </c>
    </row>
    <row r="402" spans="1:5" x14ac:dyDescent="0.2">
      <c r="A402" s="16">
        <v>20180211</v>
      </c>
      <c r="B402" s="17" t="s">
        <v>227</v>
      </c>
      <c r="C402" s="17" t="s">
        <v>431</v>
      </c>
      <c r="D402" s="17">
        <v>50</v>
      </c>
      <c r="E402" s="17" t="s">
        <v>430</v>
      </c>
    </row>
    <row r="403" spans="1:5" x14ac:dyDescent="0.2">
      <c r="A403" s="16">
        <v>20180212</v>
      </c>
      <c r="B403" s="17" t="s">
        <v>227</v>
      </c>
      <c r="C403" s="17" t="s">
        <v>431</v>
      </c>
      <c r="D403" s="17">
        <v>50</v>
      </c>
      <c r="E403" s="17" t="s">
        <v>430</v>
      </c>
    </row>
    <row r="404" spans="1:5" x14ac:dyDescent="0.2">
      <c r="A404" s="16">
        <v>20180212</v>
      </c>
      <c r="B404" s="17" t="s">
        <v>227</v>
      </c>
      <c r="C404" s="17" t="s">
        <v>424</v>
      </c>
      <c r="D404" s="17">
        <v>70</v>
      </c>
      <c r="E404" s="17" t="s">
        <v>435</v>
      </c>
    </row>
    <row r="405" spans="1:5" x14ac:dyDescent="0.2">
      <c r="A405" s="16">
        <v>20180213</v>
      </c>
      <c r="B405" s="17" t="s">
        <v>227</v>
      </c>
      <c r="C405" s="17" t="s">
        <v>431</v>
      </c>
      <c r="D405" s="17">
        <v>50</v>
      </c>
      <c r="E405" s="17" t="s">
        <v>430</v>
      </c>
    </row>
    <row r="406" spans="1:5" x14ac:dyDescent="0.2">
      <c r="A406" s="16">
        <v>20180214</v>
      </c>
      <c r="B406" s="17" t="s">
        <v>221</v>
      </c>
      <c r="C406" s="17" t="s">
        <v>431</v>
      </c>
      <c r="D406" s="17">
        <v>100</v>
      </c>
      <c r="E406" s="17" t="s">
        <v>430</v>
      </c>
    </row>
    <row r="407" spans="1:5" x14ac:dyDescent="0.2">
      <c r="A407" s="16">
        <v>20180215</v>
      </c>
      <c r="B407" s="17" t="s">
        <v>227</v>
      </c>
      <c r="C407" s="17" t="s">
        <v>431</v>
      </c>
      <c r="D407" s="17">
        <v>50</v>
      </c>
      <c r="E407" s="17" t="s">
        <v>430</v>
      </c>
    </row>
    <row r="408" spans="1:5" x14ac:dyDescent="0.2">
      <c r="A408" s="16">
        <v>20180215</v>
      </c>
      <c r="B408" s="17" t="s">
        <v>227</v>
      </c>
      <c r="C408" s="17" t="s">
        <v>424</v>
      </c>
      <c r="D408" s="17">
        <v>65</v>
      </c>
      <c r="E408" s="17" t="s">
        <v>244</v>
      </c>
    </row>
    <row r="409" spans="1:5" x14ac:dyDescent="0.2">
      <c r="A409" s="16">
        <v>20180216</v>
      </c>
      <c r="B409" s="17" t="s">
        <v>227</v>
      </c>
      <c r="C409" s="17" t="s">
        <v>431</v>
      </c>
      <c r="D409" s="17">
        <v>50</v>
      </c>
      <c r="E409" s="17" t="s">
        <v>430</v>
      </c>
    </row>
    <row r="410" spans="1:5" x14ac:dyDescent="0.2">
      <c r="A410" s="16">
        <v>20180217</v>
      </c>
      <c r="B410" s="17" t="s">
        <v>221</v>
      </c>
      <c r="C410" s="17" t="s">
        <v>425</v>
      </c>
      <c r="D410" s="17">
        <v>152</v>
      </c>
      <c r="E410" s="17" t="s">
        <v>224</v>
      </c>
    </row>
    <row r="411" spans="1:5" x14ac:dyDescent="0.2">
      <c r="A411" s="16">
        <v>20180217</v>
      </c>
      <c r="B411" s="17" t="s">
        <v>227</v>
      </c>
      <c r="C411" s="17" t="s">
        <v>424</v>
      </c>
      <c r="D411" s="17">
        <v>50</v>
      </c>
      <c r="E411" s="17" t="s">
        <v>229</v>
      </c>
    </row>
    <row r="412" spans="1:5" x14ac:dyDescent="0.2">
      <c r="A412" s="16">
        <v>20180217</v>
      </c>
      <c r="B412" s="17" t="s">
        <v>227</v>
      </c>
      <c r="C412" s="17" t="s">
        <v>431</v>
      </c>
      <c r="D412" s="17">
        <v>50</v>
      </c>
      <c r="E412" s="17" t="s">
        <v>430</v>
      </c>
    </row>
    <row r="413" spans="1:5" x14ac:dyDescent="0.2">
      <c r="A413" s="16">
        <v>20180218</v>
      </c>
      <c r="B413" s="17" t="s">
        <v>245</v>
      </c>
      <c r="C413" s="17" t="s">
        <v>425</v>
      </c>
      <c r="D413" s="17">
        <v>48</v>
      </c>
      <c r="E413" s="17" t="s">
        <v>233</v>
      </c>
    </row>
    <row r="414" spans="1:5" x14ac:dyDescent="0.2">
      <c r="A414" s="16">
        <v>20180218</v>
      </c>
      <c r="B414" s="17" t="s">
        <v>245</v>
      </c>
      <c r="C414" s="17" t="s">
        <v>226</v>
      </c>
      <c r="D414" s="17">
        <v>48</v>
      </c>
      <c r="E414" s="17" t="s">
        <v>233</v>
      </c>
    </row>
    <row r="415" spans="1:5" x14ac:dyDescent="0.2">
      <c r="A415" s="16">
        <v>20180218</v>
      </c>
      <c r="B415" s="17" t="s">
        <v>227</v>
      </c>
      <c r="C415" s="17" t="s">
        <v>431</v>
      </c>
      <c r="D415" s="17">
        <v>50</v>
      </c>
      <c r="E415" s="17" t="s">
        <v>430</v>
      </c>
    </row>
    <row r="416" spans="1:5" x14ac:dyDescent="0.2">
      <c r="A416" s="16">
        <v>20180219</v>
      </c>
      <c r="B416" s="17" t="s">
        <v>227</v>
      </c>
      <c r="C416" s="17" t="s">
        <v>431</v>
      </c>
      <c r="D416" s="17">
        <v>50</v>
      </c>
      <c r="E416" s="17" t="s">
        <v>430</v>
      </c>
    </row>
    <row r="417" spans="1:5" x14ac:dyDescent="0.2">
      <c r="A417" s="16">
        <v>20180219</v>
      </c>
      <c r="B417" s="17" t="s">
        <v>227</v>
      </c>
      <c r="C417" s="17" t="s">
        <v>424</v>
      </c>
      <c r="D417" s="17">
        <v>60</v>
      </c>
      <c r="E417" s="17" t="s">
        <v>247</v>
      </c>
    </row>
    <row r="418" spans="1:5" x14ac:dyDescent="0.2">
      <c r="A418" s="16">
        <v>20180220</v>
      </c>
      <c r="B418" s="17" t="s">
        <v>227</v>
      </c>
      <c r="C418" s="17" t="s">
        <v>431</v>
      </c>
      <c r="D418" s="17">
        <v>50</v>
      </c>
      <c r="E418" s="17" t="s">
        <v>430</v>
      </c>
    </row>
    <row r="419" spans="1:5" x14ac:dyDescent="0.2">
      <c r="A419" s="16">
        <v>20180221</v>
      </c>
      <c r="B419" s="17" t="s">
        <v>221</v>
      </c>
      <c r="C419" s="17" t="s">
        <v>431</v>
      </c>
      <c r="D419" s="17">
        <v>100</v>
      </c>
      <c r="E419" s="17" t="s">
        <v>430</v>
      </c>
    </row>
    <row r="420" spans="1:5" x14ac:dyDescent="0.2">
      <c r="A420" s="16">
        <v>20180222</v>
      </c>
      <c r="B420" s="17" t="s">
        <v>227</v>
      </c>
      <c r="C420" s="17" t="s">
        <v>431</v>
      </c>
      <c r="D420" s="17">
        <v>50</v>
      </c>
      <c r="E420" s="17" t="s">
        <v>430</v>
      </c>
    </row>
    <row r="421" spans="1:5" x14ac:dyDescent="0.2">
      <c r="A421" s="16">
        <v>20180223</v>
      </c>
      <c r="B421" s="17" t="s">
        <v>227</v>
      </c>
      <c r="C421" s="17" t="s">
        <v>431</v>
      </c>
      <c r="D421" s="17">
        <v>50</v>
      </c>
      <c r="E421" s="17" t="s">
        <v>430</v>
      </c>
    </row>
    <row r="422" spans="1:5" x14ac:dyDescent="0.2">
      <c r="A422" s="16">
        <v>20180224</v>
      </c>
      <c r="B422" s="17" t="s">
        <v>248</v>
      </c>
      <c r="C422" s="17" t="s">
        <v>425</v>
      </c>
      <c r="D422" s="17">
        <v>55</v>
      </c>
      <c r="E422" s="17" t="s">
        <v>233</v>
      </c>
    </row>
    <row r="423" spans="1:5" x14ac:dyDescent="0.2">
      <c r="A423" s="16">
        <v>20180224</v>
      </c>
      <c r="B423" s="17" t="s">
        <v>227</v>
      </c>
      <c r="C423" s="17" t="s">
        <v>431</v>
      </c>
      <c r="D423" s="17">
        <v>50</v>
      </c>
      <c r="E423" s="17" t="s">
        <v>430</v>
      </c>
    </row>
    <row r="424" spans="1:5" x14ac:dyDescent="0.2">
      <c r="A424" s="16">
        <v>20180225</v>
      </c>
      <c r="B424" s="17" t="s">
        <v>248</v>
      </c>
      <c r="C424" s="17" t="s">
        <v>278</v>
      </c>
      <c r="D424" s="17">
        <v>50</v>
      </c>
      <c r="E424" s="17" t="s">
        <v>233</v>
      </c>
    </row>
    <row r="425" spans="1:5" x14ac:dyDescent="0.2">
      <c r="A425" s="16">
        <v>20180225</v>
      </c>
      <c r="B425" s="17" t="s">
        <v>248</v>
      </c>
      <c r="C425" s="17" t="s">
        <v>226</v>
      </c>
      <c r="D425" s="17">
        <v>48</v>
      </c>
      <c r="E425" s="17" t="s">
        <v>233</v>
      </c>
    </row>
    <row r="426" spans="1:5" x14ac:dyDescent="0.2">
      <c r="A426" s="16">
        <v>20180225</v>
      </c>
      <c r="B426" s="17" t="s">
        <v>227</v>
      </c>
      <c r="C426" s="17" t="s">
        <v>431</v>
      </c>
      <c r="D426" s="17">
        <v>50</v>
      </c>
      <c r="E426" s="17" t="s">
        <v>430</v>
      </c>
    </row>
    <row r="427" spans="1:5" x14ac:dyDescent="0.2">
      <c r="A427" s="16">
        <v>20180226</v>
      </c>
      <c r="B427" s="17" t="s">
        <v>227</v>
      </c>
      <c r="C427" s="17" t="s">
        <v>431</v>
      </c>
      <c r="D427" s="17">
        <v>50</v>
      </c>
      <c r="E427" s="17" t="s">
        <v>430</v>
      </c>
    </row>
    <row r="428" spans="1:5" x14ac:dyDescent="0.2">
      <c r="A428" s="16">
        <v>20180227</v>
      </c>
      <c r="B428" s="17" t="s">
        <v>227</v>
      </c>
      <c r="C428" s="17" t="s">
        <v>431</v>
      </c>
      <c r="D428" s="17">
        <v>50</v>
      </c>
      <c r="E428" s="17" t="s">
        <v>430</v>
      </c>
    </row>
    <row r="429" spans="1:5" x14ac:dyDescent="0.2">
      <c r="A429" s="16">
        <v>20180228</v>
      </c>
      <c r="B429" s="17" t="s">
        <v>227</v>
      </c>
      <c r="C429" s="17" t="s">
        <v>431</v>
      </c>
      <c r="D429" s="17">
        <v>100</v>
      </c>
      <c r="E429" s="17" t="s">
        <v>430</v>
      </c>
    </row>
    <row r="430" spans="1:5" x14ac:dyDescent="0.2">
      <c r="A430" s="16">
        <v>20180301</v>
      </c>
      <c r="B430" s="17" t="s">
        <v>227</v>
      </c>
      <c r="C430" s="17" t="s">
        <v>431</v>
      </c>
      <c r="D430" s="17">
        <v>100</v>
      </c>
      <c r="E430" s="17" t="s">
        <v>430</v>
      </c>
    </row>
    <row r="431" spans="1:5" x14ac:dyDescent="0.2">
      <c r="A431" s="16">
        <v>20180302</v>
      </c>
      <c r="B431" s="17" t="s">
        <v>227</v>
      </c>
      <c r="C431" s="17" t="s">
        <v>431</v>
      </c>
      <c r="D431" s="17">
        <v>50</v>
      </c>
      <c r="E431" s="17" t="s">
        <v>430</v>
      </c>
    </row>
    <row r="432" spans="1:5" x14ac:dyDescent="0.2">
      <c r="A432" s="16">
        <v>20180303</v>
      </c>
      <c r="B432" s="17" t="s">
        <v>250</v>
      </c>
      <c r="C432" s="17" t="s">
        <v>425</v>
      </c>
      <c r="D432" s="17">
        <v>48</v>
      </c>
      <c r="E432" s="17" t="s">
        <v>230</v>
      </c>
    </row>
    <row r="433" spans="1:5" x14ac:dyDescent="0.2">
      <c r="A433" s="16">
        <v>20180303</v>
      </c>
      <c r="B433" s="17" t="s">
        <v>227</v>
      </c>
      <c r="C433" s="17" t="s">
        <v>431</v>
      </c>
      <c r="D433" s="17">
        <v>50</v>
      </c>
      <c r="E433" s="17" t="s">
        <v>430</v>
      </c>
    </row>
    <row r="434" spans="1:5" x14ac:dyDescent="0.2">
      <c r="A434" s="16">
        <v>20180304</v>
      </c>
      <c r="B434" s="17" t="s">
        <v>251</v>
      </c>
      <c r="C434" s="17" t="s">
        <v>425</v>
      </c>
      <c r="D434" s="17">
        <v>48</v>
      </c>
      <c r="E434" s="17" t="s">
        <v>233</v>
      </c>
    </row>
    <row r="435" spans="1:5" x14ac:dyDescent="0.2">
      <c r="A435" s="16">
        <v>20180304</v>
      </c>
      <c r="B435" s="17" t="s">
        <v>251</v>
      </c>
      <c r="C435" s="17" t="s">
        <v>278</v>
      </c>
      <c r="D435" s="17">
        <v>48</v>
      </c>
      <c r="E435" s="17" t="s">
        <v>233</v>
      </c>
    </row>
    <row r="436" spans="1:5" x14ac:dyDescent="0.2">
      <c r="A436" s="16">
        <v>20180304</v>
      </c>
      <c r="B436" s="17" t="s">
        <v>227</v>
      </c>
      <c r="C436" s="17" t="s">
        <v>431</v>
      </c>
      <c r="D436" s="17">
        <v>50</v>
      </c>
      <c r="E436" s="17" t="s">
        <v>430</v>
      </c>
    </row>
    <row r="437" spans="1:5" x14ac:dyDescent="0.2">
      <c r="A437" s="16">
        <v>20180305</v>
      </c>
      <c r="B437" s="17" t="s">
        <v>227</v>
      </c>
      <c r="C437" s="17" t="s">
        <v>431</v>
      </c>
      <c r="D437" s="17">
        <v>50</v>
      </c>
      <c r="E437" s="17" t="s">
        <v>430</v>
      </c>
    </row>
    <row r="438" spans="1:5" x14ac:dyDescent="0.2">
      <c r="A438" s="16">
        <v>20180305</v>
      </c>
      <c r="B438" s="17" t="s">
        <v>227</v>
      </c>
      <c r="C438" s="17" t="s">
        <v>424</v>
      </c>
      <c r="D438" s="17">
        <v>50</v>
      </c>
      <c r="E438" s="17" t="s">
        <v>437</v>
      </c>
    </row>
    <row r="439" spans="1:5" x14ac:dyDescent="0.2">
      <c r="A439" s="16">
        <v>20180306</v>
      </c>
      <c r="B439" s="17" t="s">
        <v>227</v>
      </c>
      <c r="C439" s="17" t="s">
        <v>431</v>
      </c>
      <c r="D439" s="17">
        <v>50</v>
      </c>
      <c r="E439" s="17" t="s">
        <v>430</v>
      </c>
    </row>
    <row r="440" spans="1:5" x14ac:dyDescent="0.2">
      <c r="A440" s="16">
        <v>20180307</v>
      </c>
      <c r="B440" s="17" t="s">
        <v>221</v>
      </c>
      <c r="C440" s="17" t="s">
        <v>431</v>
      </c>
      <c r="D440" s="17">
        <v>70</v>
      </c>
      <c r="E440" s="17" t="s">
        <v>430</v>
      </c>
    </row>
    <row r="441" spans="1:5" x14ac:dyDescent="0.2">
      <c r="A441" s="16">
        <v>20180308</v>
      </c>
      <c r="B441" s="17" t="s">
        <v>227</v>
      </c>
      <c r="C441" s="17" t="s">
        <v>431</v>
      </c>
      <c r="D441" s="17">
        <v>50</v>
      </c>
      <c r="E441" s="17" t="s">
        <v>430</v>
      </c>
    </row>
    <row r="442" spans="1:5" x14ac:dyDescent="0.2">
      <c r="A442" s="16">
        <v>20180308</v>
      </c>
      <c r="B442" s="17" t="s">
        <v>227</v>
      </c>
      <c r="C442" s="17" t="s">
        <v>424</v>
      </c>
      <c r="D442" s="17">
        <v>40</v>
      </c>
      <c r="E442" s="17" t="s">
        <v>230</v>
      </c>
    </row>
    <row r="443" spans="1:5" x14ac:dyDescent="0.2">
      <c r="A443" s="16">
        <v>20180309</v>
      </c>
      <c r="B443" s="17" t="s">
        <v>227</v>
      </c>
      <c r="C443" s="17" t="s">
        <v>431</v>
      </c>
      <c r="D443" s="17">
        <v>50</v>
      </c>
      <c r="E443" s="17" t="s">
        <v>430</v>
      </c>
    </row>
    <row r="444" spans="1:5" x14ac:dyDescent="0.2">
      <c r="A444" s="16">
        <v>20180310</v>
      </c>
      <c r="B444" s="17" t="s">
        <v>221</v>
      </c>
      <c r="C444" s="17" t="s">
        <v>425</v>
      </c>
      <c r="D444" s="17">
        <v>48</v>
      </c>
      <c r="E444" s="17" t="s">
        <v>230</v>
      </c>
    </row>
    <row r="445" spans="1:5" x14ac:dyDescent="0.2">
      <c r="A445" s="16">
        <v>20180310</v>
      </c>
      <c r="B445" s="17" t="s">
        <v>227</v>
      </c>
      <c r="C445" s="17" t="s">
        <v>431</v>
      </c>
      <c r="D445" s="17">
        <v>50</v>
      </c>
      <c r="E445" s="17" t="s">
        <v>430</v>
      </c>
    </row>
    <row r="446" spans="1:5" x14ac:dyDescent="0.2">
      <c r="A446" s="16">
        <v>20180311</v>
      </c>
      <c r="B446" s="17" t="s">
        <v>227</v>
      </c>
      <c r="C446" s="17" t="s">
        <v>431</v>
      </c>
      <c r="D446" s="17">
        <v>50</v>
      </c>
      <c r="E446" s="17" t="s">
        <v>430</v>
      </c>
    </row>
    <row r="447" spans="1:5" x14ac:dyDescent="0.2">
      <c r="A447" s="16">
        <v>20180312</v>
      </c>
      <c r="B447" s="17" t="s">
        <v>227</v>
      </c>
      <c r="C447" s="17" t="s">
        <v>431</v>
      </c>
      <c r="D447" s="17">
        <v>50</v>
      </c>
      <c r="E447" s="17" t="s">
        <v>430</v>
      </c>
    </row>
    <row r="448" spans="1:5" x14ac:dyDescent="0.2">
      <c r="A448" s="16">
        <v>20180312</v>
      </c>
      <c r="B448" s="17" t="s">
        <v>227</v>
      </c>
      <c r="C448" s="17" t="s">
        <v>424</v>
      </c>
      <c r="D448" s="17">
        <v>50</v>
      </c>
      <c r="E448" s="17" t="s">
        <v>437</v>
      </c>
    </row>
    <row r="449" spans="1:5" x14ac:dyDescent="0.2">
      <c r="A449" s="16">
        <v>20180313</v>
      </c>
      <c r="B449" s="17" t="s">
        <v>227</v>
      </c>
      <c r="C449" s="17" t="s">
        <v>431</v>
      </c>
      <c r="D449" s="17">
        <v>50</v>
      </c>
      <c r="E449" s="17" t="s">
        <v>430</v>
      </c>
    </row>
    <row r="450" spans="1:5" x14ac:dyDescent="0.2">
      <c r="A450" s="16">
        <v>20180314</v>
      </c>
      <c r="B450" s="17" t="s">
        <v>221</v>
      </c>
      <c r="C450" s="17" t="s">
        <v>431</v>
      </c>
      <c r="D450" s="17">
        <v>65</v>
      </c>
      <c r="E450" s="17" t="s">
        <v>230</v>
      </c>
    </row>
    <row r="451" spans="1:5" x14ac:dyDescent="0.2">
      <c r="A451" s="16">
        <v>20180315</v>
      </c>
      <c r="B451" s="17" t="s">
        <v>227</v>
      </c>
      <c r="C451" s="17" t="s">
        <v>431</v>
      </c>
      <c r="D451" s="17">
        <v>50</v>
      </c>
      <c r="E451" s="17" t="s">
        <v>430</v>
      </c>
    </row>
    <row r="452" spans="1:5" x14ac:dyDescent="0.2">
      <c r="A452" s="16">
        <v>20180316</v>
      </c>
      <c r="B452" s="17" t="s">
        <v>227</v>
      </c>
      <c r="C452" s="17" t="s">
        <v>431</v>
      </c>
      <c r="D452" s="17">
        <v>50</v>
      </c>
      <c r="E452" s="17" t="s">
        <v>430</v>
      </c>
    </row>
    <row r="453" spans="1:5" x14ac:dyDescent="0.2">
      <c r="A453" s="16">
        <v>20180317</v>
      </c>
      <c r="B453" s="17" t="s">
        <v>221</v>
      </c>
      <c r="C453" s="17" t="s">
        <v>425</v>
      </c>
      <c r="D453" s="17">
        <v>100</v>
      </c>
      <c r="E453" s="17" t="s">
        <v>224</v>
      </c>
    </row>
    <row r="454" spans="1:5" x14ac:dyDescent="0.2">
      <c r="A454" s="16">
        <v>20180317</v>
      </c>
      <c r="B454" s="17" t="s">
        <v>227</v>
      </c>
      <c r="C454" s="17" t="s">
        <v>431</v>
      </c>
      <c r="D454" s="17">
        <v>50</v>
      </c>
      <c r="E454" s="17" t="s">
        <v>430</v>
      </c>
    </row>
    <row r="455" spans="1:5" x14ac:dyDescent="0.2">
      <c r="A455" s="16">
        <v>20180318</v>
      </c>
      <c r="B455" s="17" t="s">
        <v>232</v>
      </c>
      <c r="C455" s="17" t="s">
        <v>425</v>
      </c>
      <c r="D455" s="17">
        <v>48</v>
      </c>
      <c r="E455" s="17" t="s">
        <v>233</v>
      </c>
    </row>
    <row r="456" spans="1:5" x14ac:dyDescent="0.2">
      <c r="A456" s="16">
        <v>20180318</v>
      </c>
      <c r="B456" s="17" t="s">
        <v>232</v>
      </c>
      <c r="C456" s="17" t="s">
        <v>278</v>
      </c>
      <c r="D456" s="17">
        <v>48</v>
      </c>
      <c r="E456" s="17" t="s">
        <v>233</v>
      </c>
    </row>
    <row r="457" spans="1:5" x14ac:dyDescent="0.2">
      <c r="A457" s="16">
        <v>20180318</v>
      </c>
      <c r="B457" s="17" t="s">
        <v>227</v>
      </c>
      <c r="C457" s="17" t="s">
        <v>431</v>
      </c>
      <c r="D457" s="17">
        <v>50</v>
      </c>
      <c r="E457" s="17" t="s">
        <v>430</v>
      </c>
    </row>
    <row r="458" spans="1:5" x14ac:dyDescent="0.2">
      <c r="A458" s="16">
        <v>20180319</v>
      </c>
      <c r="B458" s="17" t="s">
        <v>227</v>
      </c>
      <c r="C458" s="17" t="s">
        <v>431</v>
      </c>
      <c r="D458" s="17">
        <v>50</v>
      </c>
      <c r="E458" s="17" t="s">
        <v>430</v>
      </c>
    </row>
    <row r="459" spans="1:5" x14ac:dyDescent="0.2">
      <c r="A459" s="16">
        <v>20180319</v>
      </c>
      <c r="B459" s="17" t="s">
        <v>227</v>
      </c>
      <c r="C459" s="17" t="s">
        <v>424</v>
      </c>
      <c r="D459" s="17">
        <v>50</v>
      </c>
      <c r="E459" s="17" t="s">
        <v>437</v>
      </c>
    </row>
    <row r="460" spans="1:5" x14ac:dyDescent="0.2">
      <c r="A460" s="16">
        <v>20180320</v>
      </c>
      <c r="B460" s="17" t="s">
        <v>227</v>
      </c>
      <c r="C460" s="17" t="s">
        <v>431</v>
      </c>
      <c r="D460" s="17">
        <v>50</v>
      </c>
      <c r="E460" s="17" t="s">
        <v>430</v>
      </c>
    </row>
    <row r="461" spans="1:5" x14ac:dyDescent="0.2">
      <c r="A461" s="16">
        <v>20180321</v>
      </c>
      <c r="B461" s="17" t="s">
        <v>227</v>
      </c>
      <c r="C461" s="17" t="s">
        <v>431</v>
      </c>
      <c r="D461" s="17">
        <v>50</v>
      </c>
      <c r="E461" s="17" t="s">
        <v>430</v>
      </c>
    </row>
    <row r="462" spans="1:5" x14ac:dyDescent="0.2">
      <c r="A462" s="16">
        <v>20180322</v>
      </c>
      <c r="B462" s="17" t="s">
        <v>227</v>
      </c>
      <c r="C462" s="17" t="s">
        <v>424</v>
      </c>
      <c r="D462" s="17">
        <v>50</v>
      </c>
      <c r="E462" s="17" t="s">
        <v>437</v>
      </c>
    </row>
    <row r="463" spans="1:5" x14ac:dyDescent="0.2">
      <c r="A463" s="16">
        <v>20180323</v>
      </c>
      <c r="B463" s="17" t="s">
        <v>227</v>
      </c>
      <c r="C463" s="17" t="s">
        <v>431</v>
      </c>
      <c r="D463" s="17">
        <v>50</v>
      </c>
      <c r="E463" s="17" t="s">
        <v>430</v>
      </c>
    </row>
    <row r="464" spans="1:5" x14ac:dyDescent="0.2">
      <c r="A464" s="16">
        <v>20100324</v>
      </c>
      <c r="B464" s="17" t="s">
        <v>221</v>
      </c>
      <c r="C464" s="17" t="s">
        <v>425</v>
      </c>
      <c r="D464" s="17">
        <v>50</v>
      </c>
      <c r="E464" s="17" t="s">
        <v>224</v>
      </c>
    </row>
    <row r="465" spans="1:5" x14ac:dyDescent="0.2">
      <c r="A465" s="16">
        <v>20180324</v>
      </c>
      <c r="B465" s="17" t="s">
        <v>221</v>
      </c>
      <c r="C465" s="17" t="s">
        <v>278</v>
      </c>
      <c r="D465" s="17">
        <v>50</v>
      </c>
      <c r="E465" s="17" t="s">
        <v>224</v>
      </c>
    </row>
    <row r="466" spans="1:5" x14ac:dyDescent="0.2">
      <c r="A466" s="16">
        <v>20180324</v>
      </c>
      <c r="B466" s="17" t="s">
        <v>227</v>
      </c>
      <c r="C466" s="17" t="s">
        <v>424</v>
      </c>
      <c r="D466" s="17">
        <v>50</v>
      </c>
      <c r="E466" s="17" t="s">
        <v>229</v>
      </c>
    </row>
    <row r="467" spans="1:5" x14ac:dyDescent="0.2">
      <c r="A467" s="16">
        <v>20180324</v>
      </c>
      <c r="B467" s="17" t="s">
        <v>227</v>
      </c>
      <c r="C467" s="17" t="s">
        <v>431</v>
      </c>
      <c r="D467" s="17">
        <v>50</v>
      </c>
      <c r="E467" s="17" t="s">
        <v>430</v>
      </c>
    </row>
    <row r="468" spans="1:5" x14ac:dyDescent="0.2">
      <c r="A468" s="16">
        <v>20180325</v>
      </c>
      <c r="B468" s="17" t="s">
        <v>261</v>
      </c>
      <c r="C468" s="17" t="s">
        <v>425</v>
      </c>
      <c r="D468" s="17">
        <v>49</v>
      </c>
      <c r="E468" s="17" t="s">
        <v>233</v>
      </c>
    </row>
    <row r="469" spans="1:5" x14ac:dyDescent="0.2">
      <c r="A469" s="16">
        <v>20180325</v>
      </c>
      <c r="B469" s="17" t="s">
        <v>261</v>
      </c>
      <c r="C469" s="17" t="s">
        <v>278</v>
      </c>
      <c r="D469" s="17">
        <v>48</v>
      </c>
      <c r="E469" s="17" t="s">
        <v>233</v>
      </c>
    </row>
    <row r="470" spans="1:5" x14ac:dyDescent="0.2">
      <c r="A470" s="16">
        <v>20180325</v>
      </c>
      <c r="B470" s="17" t="s">
        <v>261</v>
      </c>
      <c r="C470" s="17" t="s">
        <v>431</v>
      </c>
      <c r="D470" s="17">
        <v>50</v>
      </c>
      <c r="E470" s="17" t="s">
        <v>430</v>
      </c>
    </row>
    <row r="471" spans="1:5" x14ac:dyDescent="0.2">
      <c r="A471" s="16">
        <v>20180326</v>
      </c>
      <c r="B471" s="17" t="s">
        <v>227</v>
      </c>
      <c r="C471" s="17" t="s">
        <v>431</v>
      </c>
      <c r="D471" s="17">
        <v>50</v>
      </c>
      <c r="E471" s="17" t="s">
        <v>430</v>
      </c>
    </row>
    <row r="472" spans="1:5" x14ac:dyDescent="0.2">
      <c r="A472" s="16">
        <v>20180326</v>
      </c>
      <c r="B472" s="17" t="s">
        <v>227</v>
      </c>
      <c r="C472" s="17" t="s">
        <v>424</v>
      </c>
      <c r="D472" s="17">
        <v>53</v>
      </c>
      <c r="E472" s="17" t="s">
        <v>437</v>
      </c>
    </row>
    <row r="473" spans="1:5" x14ac:dyDescent="0.2">
      <c r="A473" s="16">
        <v>20180327</v>
      </c>
      <c r="B473" s="17" t="s">
        <v>221</v>
      </c>
      <c r="C473" s="17" t="s">
        <v>425</v>
      </c>
      <c r="D473" s="17">
        <v>50</v>
      </c>
      <c r="E473" s="17" t="s">
        <v>224</v>
      </c>
    </row>
    <row r="474" spans="1:5" x14ac:dyDescent="0.2">
      <c r="A474" s="16">
        <v>20180327</v>
      </c>
      <c r="B474" s="17" t="s">
        <v>221</v>
      </c>
      <c r="C474" s="17" t="s">
        <v>278</v>
      </c>
      <c r="D474" s="17">
        <v>50</v>
      </c>
      <c r="E474" s="17" t="s">
        <v>224</v>
      </c>
    </row>
    <row r="475" spans="1:5" x14ac:dyDescent="0.2">
      <c r="A475" s="16">
        <v>20180327</v>
      </c>
      <c r="B475" s="17" t="s">
        <v>227</v>
      </c>
      <c r="C475" s="17" t="s">
        <v>431</v>
      </c>
      <c r="D475" s="17">
        <v>50</v>
      </c>
      <c r="E475" s="17" t="s">
        <v>430</v>
      </c>
    </row>
    <row r="476" spans="1:5" x14ac:dyDescent="0.2">
      <c r="A476" s="16">
        <v>20180328</v>
      </c>
      <c r="B476" s="17" t="s">
        <v>221</v>
      </c>
      <c r="C476" s="17" t="s">
        <v>431</v>
      </c>
      <c r="D476" s="17">
        <v>50</v>
      </c>
      <c r="E476" s="17" t="s">
        <v>430</v>
      </c>
    </row>
    <row r="477" spans="1:5" x14ac:dyDescent="0.2">
      <c r="A477" s="16">
        <v>20180329</v>
      </c>
      <c r="B477" s="17" t="s">
        <v>227</v>
      </c>
      <c r="C477" s="17" t="s">
        <v>431</v>
      </c>
      <c r="D477" s="17">
        <v>50</v>
      </c>
      <c r="E477" s="17" t="s">
        <v>430</v>
      </c>
    </row>
    <row r="478" spans="1:5" x14ac:dyDescent="0.2">
      <c r="A478" s="16">
        <v>20180329</v>
      </c>
      <c r="B478" s="17" t="s">
        <v>221</v>
      </c>
      <c r="C478" s="17" t="s">
        <v>425</v>
      </c>
      <c r="D478" s="17">
        <v>100</v>
      </c>
      <c r="E478" s="17" t="s">
        <v>224</v>
      </c>
    </row>
    <row r="479" spans="1:5" x14ac:dyDescent="0.2">
      <c r="A479" s="16">
        <v>20180329</v>
      </c>
      <c r="B479" s="17" t="s">
        <v>227</v>
      </c>
      <c r="C479" s="17" t="s">
        <v>424</v>
      </c>
      <c r="D479" s="17">
        <v>50</v>
      </c>
      <c r="E479" s="17" t="s">
        <v>437</v>
      </c>
    </row>
    <row r="480" spans="1:5" x14ac:dyDescent="0.2">
      <c r="A480" s="16">
        <v>20180330</v>
      </c>
      <c r="B480" s="17" t="s">
        <v>227</v>
      </c>
      <c r="C480" s="17" t="s">
        <v>431</v>
      </c>
      <c r="D480" s="17">
        <v>50</v>
      </c>
      <c r="E480" s="17" t="s">
        <v>430</v>
      </c>
    </row>
    <row r="481" spans="1:5" x14ac:dyDescent="0.2">
      <c r="A481" s="16">
        <v>20180331</v>
      </c>
      <c r="B481" s="17" t="s">
        <v>221</v>
      </c>
      <c r="C481" s="17" t="s">
        <v>278</v>
      </c>
      <c r="D481" s="17">
        <v>48</v>
      </c>
      <c r="E481" s="17" t="s">
        <v>230</v>
      </c>
    </row>
    <row r="482" spans="1:5" x14ac:dyDescent="0.2">
      <c r="A482" s="16">
        <v>20180331</v>
      </c>
      <c r="B482" s="17" t="s">
        <v>227</v>
      </c>
      <c r="C482" s="17" t="s">
        <v>431</v>
      </c>
      <c r="D482" s="17">
        <v>50</v>
      </c>
      <c r="E482" s="17" t="s">
        <v>430</v>
      </c>
    </row>
    <row r="483" spans="1:5" x14ac:dyDescent="0.2">
      <c r="A483" s="16">
        <v>20180401</v>
      </c>
      <c r="B483" s="17" t="s">
        <v>227</v>
      </c>
      <c r="C483" s="17" t="s">
        <v>431</v>
      </c>
      <c r="D483" s="17">
        <v>50</v>
      </c>
      <c r="E483" s="17" t="s">
        <v>430</v>
      </c>
    </row>
    <row r="484" spans="1:5" x14ac:dyDescent="0.2">
      <c r="A484" s="16">
        <v>20180402</v>
      </c>
      <c r="B484" s="17" t="s">
        <v>221</v>
      </c>
      <c r="C484" s="17" t="s">
        <v>425</v>
      </c>
      <c r="D484" s="17">
        <v>100</v>
      </c>
      <c r="E484" s="17" t="s">
        <v>223</v>
      </c>
    </row>
    <row r="485" spans="1:5" x14ac:dyDescent="0.2">
      <c r="A485" s="16">
        <v>20180402</v>
      </c>
      <c r="B485" s="17" t="s">
        <v>227</v>
      </c>
      <c r="C485" s="17" t="s">
        <v>431</v>
      </c>
      <c r="D485" s="17">
        <v>50</v>
      </c>
      <c r="E485" s="17" t="s">
        <v>430</v>
      </c>
    </row>
    <row r="486" spans="1:5" x14ac:dyDescent="0.2">
      <c r="A486" s="16">
        <v>20180403</v>
      </c>
      <c r="B486" s="17" t="s">
        <v>227</v>
      </c>
      <c r="C486" s="17" t="s">
        <v>431</v>
      </c>
      <c r="D486" s="17">
        <v>50</v>
      </c>
      <c r="E486" s="17" t="s">
        <v>430</v>
      </c>
    </row>
    <row r="487" spans="1:5" x14ac:dyDescent="0.2">
      <c r="A487" s="16">
        <v>20180403</v>
      </c>
      <c r="B487" s="17" t="s">
        <v>221</v>
      </c>
      <c r="C487" s="17" t="s">
        <v>425</v>
      </c>
      <c r="D487" s="17">
        <v>100</v>
      </c>
      <c r="E487" s="17" t="s">
        <v>224</v>
      </c>
    </row>
    <row r="488" spans="1:5" x14ac:dyDescent="0.2">
      <c r="A488" s="16">
        <v>20180404</v>
      </c>
      <c r="B488" s="17" t="s">
        <v>227</v>
      </c>
      <c r="C488" s="17" t="s">
        <v>431</v>
      </c>
      <c r="D488" s="17">
        <v>50</v>
      </c>
      <c r="E488" s="17" t="s">
        <v>430</v>
      </c>
    </row>
    <row r="489" spans="1:5" x14ac:dyDescent="0.2">
      <c r="A489" s="16">
        <v>20180405</v>
      </c>
      <c r="B489" s="17" t="s">
        <v>221</v>
      </c>
      <c r="C489" s="17" t="s">
        <v>425</v>
      </c>
      <c r="D489" s="17">
        <v>100</v>
      </c>
      <c r="E489" s="17" t="s">
        <v>224</v>
      </c>
    </row>
    <row r="490" spans="1:5" x14ac:dyDescent="0.2">
      <c r="A490" s="16">
        <v>20180405</v>
      </c>
      <c r="B490" s="17" t="s">
        <v>227</v>
      </c>
      <c r="C490" s="17" t="s">
        <v>431</v>
      </c>
      <c r="D490" s="17">
        <v>50</v>
      </c>
      <c r="E490" s="17" t="s">
        <v>430</v>
      </c>
    </row>
    <row r="491" spans="1:5" x14ac:dyDescent="0.2">
      <c r="A491" s="16">
        <v>20180406</v>
      </c>
      <c r="B491" s="17" t="s">
        <v>221</v>
      </c>
      <c r="C491" s="17" t="s">
        <v>425</v>
      </c>
      <c r="D491" s="17">
        <v>100</v>
      </c>
      <c r="E491" s="17" t="s">
        <v>223</v>
      </c>
    </row>
    <row r="492" spans="1:5" x14ac:dyDescent="0.2">
      <c r="A492" s="16">
        <v>20180407</v>
      </c>
      <c r="B492" s="17" t="s">
        <v>221</v>
      </c>
      <c r="C492" s="17" t="s">
        <v>425</v>
      </c>
      <c r="D492" s="17">
        <v>50</v>
      </c>
      <c r="E492" s="17" t="s">
        <v>230</v>
      </c>
    </row>
    <row r="493" spans="1:5" x14ac:dyDescent="0.2">
      <c r="A493" s="16">
        <v>20180407</v>
      </c>
      <c r="B493" s="17" t="s">
        <v>221</v>
      </c>
      <c r="C493" s="17" t="s">
        <v>425</v>
      </c>
      <c r="D493" s="17">
        <v>101</v>
      </c>
      <c r="E493" s="17" t="s">
        <v>440</v>
      </c>
    </row>
    <row r="494" spans="1:5" x14ac:dyDescent="0.2">
      <c r="A494" s="16">
        <v>20180408</v>
      </c>
      <c r="B494" s="17" t="s">
        <v>266</v>
      </c>
      <c r="C494" s="17" t="s">
        <v>425</v>
      </c>
      <c r="D494" s="17">
        <v>48</v>
      </c>
      <c r="E494" s="17" t="s">
        <v>233</v>
      </c>
    </row>
    <row r="495" spans="1:5" x14ac:dyDescent="0.2">
      <c r="A495" s="16">
        <v>20180408</v>
      </c>
      <c r="B495" s="17" t="s">
        <v>266</v>
      </c>
      <c r="C495" s="17" t="s">
        <v>278</v>
      </c>
      <c r="D495" s="17">
        <v>48</v>
      </c>
      <c r="E495" s="17" t="s">
        <v>233</v>
      </c>
    </row>
    <row r="496" spans="1:5" x14ac:dyDescent="0.2">
      <c r="A496" s="16">
        <v>20180408</v>
      </c>
      <c r="B496" s="17" t="s">
        <v>227</v>
      </c>
      <c r="C496" s="17" t="s">
        <v>431</v>
      </c>
      <c r="D496" s="17">
        <v>50</v>
      </c>
      <c r="E496" s="17" t="s">
        <v>430</v>
      </c>
    </row>
    <row r="497" spans="1:5" x14ac:dyDescent="0.2">
      <c r="A497" s="16">
        <v>20180409</v>
      </c>
      <c r="B497" s="17" t="s">
        <v>227</v>
      </c>
      <c r="C497" s="17" t="s">
        <v>431</v>
      </c>
      <c r="D497" s="17">
        <v>50</v>
      </c>
      <c r="E497" s="17" t="s">
        <v>430</v>
      </c>
    </row>
    <row r="498" spans="1:5" x14ac:dyDescent="0.2">
      <c r="A498" s="16">
        <v>20180409</v>
      </c>
      <c r="B498" s="17" t="s">
        <v>227</v>
      </c>
      <c r="C498" s="17" t="s">
        <v>424</v>
      </c>
      <c r="D498" s="17">
        <v>50</v>
      </c>
      <c r="E498" s="17" t="s">
        <v>317</v>
      </c>
    </row>
    <row r="499" spans="1:5" x14ac:dyDescent="0.2">
      <c r="A499" s="16">
        <v>20180410</v>
      </c>
      <c r="B499" s="17" t="s">
        <v>227</v>
      </c>
      <c r="C499" s="17" t="s">
        <v>431</v>
      </c>
      <c r="D499" s="17">
        <v>50</v>
      </c>
      <c r="E499" s="17" t="s">
        <v>430</v>
      </c>
    </row>
    <row r="500" spans="1:5" x14ac:dyDescent="0.2">
      <c r="A500" s="16">
        <v>20180410</v>
      </c>
      <c r="B500" s="17" t="s">
        <v>221</v>
      </c>
      <c r="C500" s="17" t="s">
        <v>425</v>
      </c>
      <c r="D500" s="17">
        <v>110</v>
      </c>
      <c r="E500" s="17" t="s">
        <v>224</v>
      </c>
    </row>
    <row r="501" spans="1:5" x14ac:dyDescent="0.2">
      <c r="A501" s="16">
        <v>20180411</v>
      </c>
      <c r="B501" s="17" t="s">
        <v>221</v>
      </c>
      <c r="C501" s="17" t="s">
        <v>425</v>
      </c>
      <c r="D501" s="17">
        <v>90</v>
      </c>
      <c r="E501" s="17" t="s">
        <v>270</v>
      </c>
    </row>
    <row r="502" spans="1:5" x14ac:dyDescent="0.2">
      <c r="A502" s="16">
        <v>20180411</v>
      </c>
      <c r="B502" s="17" t="s">
        <v>227</v>
      </c>
      <c r="C502" s="17" t="s">
        <v>431</v>
      </c>
      <c r="D502" s="17">
        <v>50</v>
      </c>
      <c r="E502" s="17" t="s">
        <v>430</v>
      </c>
    </row>
    <row r="503" spans="1:5" x14ac:dyDescent="0.2">
      <c r="A503" s="16">
        <v>20180412</v>
      </c>
      <c r="B503" s="17" t="s">
        <v>227</v>
      </c>
      <c r="C503" s="17" t="s">
        <v>431</v>
      </c>
      <c r="D503" s="17">
        <v>50</v>
      </c>
      <c r="E503" s="17" t="s">
        <v>430</v>
      </c>
    </row>
    <row r="504" spans="1:5" x14ac:dyDescent="0.2">
      <c r="A504" s="16">
        <v>20180412</v>
      </c>
      <c r="B504" s="17" t="s">
        <v>227</v>
      </c>
      <c r="C504" s="17" t="s">
        <v>424</v>
      </c>
      <c r="D504" s="17">
        <v>40</v>
      </c>
      <c r="E504" s="17" t="s">
        <v>230</v>
      </c>
    </row>
    <row r="505" spans="1:5" x14ac:dyDescent="0.2">
      <c r="A505" s="16">
        <v>20180413</v>
      </c>
      <c r="B505" s="17" t="s">
        <v>227</v>
      </c>
      <c r="C505" s="17" t="s">
        <v>431</v>
      </c>
      <c r="D505" s="17">
        <v>50</v>
      </c>
      <c r="E505" s="17" t="s">
        <v>430</v>
      </c>
    </row>
    <row r="506" spans="1:5" x14ac:dyDescent="0.2">
      <c r="A506" s="16">
        <v>20180414</v>
      </c>
      <c r="B506" s="17" t="s">
        <v>221</v>
      </c>
      <c r="C506" s="17" t="s">
        <v>424</v>
      </c>
      <c r="D506" s="17">
        <v>60</v>
      </c>
      <c r="E506" s="17" t="s">
        <v>224</v>
      </c>
    </row>
    <row r="507" spans="1:5" x14ac:dyDescent="0.2">
      <c r="A507" s="16">
        <v>20180414</v>
      </c>
      <c r="B507" s="17" t="s">
        <v>227</v>
      </c>
      <c r="C507" s="17" t="s">
        <v>431</v>
      </c>
      <c r="D507" s="17">
        <v>50</v>
      </c>
      <c r="E507" s="17" t="s">
        <v>430</v>
      </c>
    </row>
    <row r="508" spans="1:5" x14ac:dyDescent="0.2">
      <c r="A508" s="16">
        <v>20180415</v>
      </c>
      <c r="B508" s="17" t="s">
        <v>311</v>
      </c>
      <c r="C508" s="17" t="s">
        <v>278</v>
      </c>
      <c r="D508" s="17">
        <v>48</v>
      </c>
      <c r="E508" s="17" t="s">
        <v>233</v>
      </c>
    </row>
    <row r="509" spans="1:5" x14ac:dyDescent="0.2">
      <c r="A509" s="16">
        <v>20180415</v>
      </c>
      <c r="B509" s="17" t="s">
        <v>311</v>
      </c>
      <c r="C509" s="17" t="s">
        <v>425</v>
      </c>
      <c r="D509" s="17">
        <v>48</v>
      </c>
      <c r="E509" s="17" t="s">
        <v>233</v>
      </c>
    </row>
    <row r="510" spans="1:5" x14ac:dyDescent="0.2">
      <c r="A510" s="16">
        <v>20180415</v>
      </c>
      <c r="B510" s="17" t="s">
        <v>227</v>
      </c>
      <c r="C510" s="17" t="s">
        <v>431</v>
      </c>
      <c r="D510" s="17">
        <v>50</v>
      </c>
      <c r="E510" s="17" t="s">
        <v>430</v>
      </c>
    </row>
    <row r="511" spans="1:5" x14ac:dyDescent="0.2">
      <c r="A511" s="16">
        <v>20180416</v>
      </c>
      <c r="B511" s="17" t="s">
        <v>227</v>
      </c>
      <c r="C511" s="17" t="s">
        <v>431</v>
      </c>
      <c r="D511" s="17">
        <v>50</v>
      </c>
      <c r="E511" s="17" t="s">
        <v>430</v>
      </c>
    </row>
    <row r="512" spans="1:5" x14ac:dyDescent="0.2">
      <c r="A512" s="16">
        <v>20180416</v>
      </c>
      <c r="B512" s="17" t="s">
        <v>221</v>
      </c>
      <c r="C512" s="17" t="s">
        <v>424</v>
      </c>
      <c r="D512" s="17">
        <v>40</v>
      </c>
      <c r="E512" s="17" t="s">
        <v>224</v>
      </c>
    </row>
    <row r="513" spans="1:5" x14ac:dyDescent="0.2">
      <c r="A513" s="16">
        <v>20180417</v>
      </c>
      <c r="B513" s="17" t="s">
        <v>227</v>
      </c>
      <c r="C513" s="17" t="s">
        <v>431</v>
      </c>
      <c r="D513" s="17">
        <v>50</v>
      </c>
      <c r="E513" s="17" t="s">
        <v>430</v>
      </c>
    </row>
    <row r="514" spans="1:5" x14ac:dyDescent="0.2">
      <c r="A514" s="16">
        <v>20180417</v>
      </c>
      <c r="B514" s="17" t="s">
        <v>221</v>
      </c>
      <c r="C514" s="17" t="s">
        <v>424</v>
      </c>
      <c r="D514" s="17">
        <v>35</v>
      </c>
      <c r="E514" s="17" t="s">
        <v>224</v>
      </c>
    </row>
    <row r="515" spans="1:5" x14ac:dyDescent="0.2">
      <c r="A515" s="16">
        <v>20180418</v>
      </c>
      <c r="B515" s="17" t="s">
        <v>227</v>
      </c>
      <c r="C515" s="17" t="s">
        <v>431</v>
      </c>
      <c r="D515" s="17">
        <v>50</v>
      </c>
      <c r="E515" s="17" t="s">
        <v>430</v>
      </c>
    </row>
    <row r="516" spans="1:5" x14ac:dyDescent="0.2">
      <c r="A516" s="16">
        <v>20180419</v>
      </c>
      <c r="B516" s="17" t="s">
        <v>227</v>
      </c>
      <c r="C516" s="17" t="s">
        <v>431</v>
      </c>
      <c r="D516" s="17">
        <v>50</v>
      </c>
      <c r="E516" s="17" t="s">
        <v>430</v>
      </c>
    </row>
    <row r="517" spans="1:5" x14ac:dyDescent="0.2">
      <c r="A517" s="16">
        <v>20180419</v>
      </c>
      <c r="B517" s="17" t="s">
        <v>221</v>
      </c>
      <c r="C517" s="17" t="s">
        <v>424</v>
      </c>
      <c r="D517" s="17">
        <v>30</v>
      </c>
      <c r="E517" s="17" t="s">
        <v>223</v>
      </c>
    </row>
    <row r="518" spans="1:5" x14ac:dyDescent="0.2">
      <c r="A518" s="16">
        <v>20180420</v>
      </c>
      <c r="B518" s="17" t="s">
        <v>227</v>
      </c>
      <c r="C518" s="17" t="s">
        <v>431</v>
      </c>
      <c r="D518" s="17">
        <v>50</v>
      </c>
      <c r="E518" s="17" t="s">
        <v>430</v>
      </c>
    </row>
    <row r="519" spans="1:5" x14ac:dyDescent="0.2">
      <c r="A519" s="16">
        <v>20180421</v>
      </c>
      <c r="B519" s="17" t="s">
        <v>269</v>
      </c>
      <c r="C519" s="17" t="s">
        <v>424</v>
      </c>
      <c r="D519" s="17">
        <v>55</v>
      </c>
      <c r="E519" s="17" t="s">
        <v>233</v>
      </c>
    </row>
    <row r="520" spans="1:5" x14ac:dyDescent="0.2">
      <c r="A520" s="16">
        <v>20180421</v>
      </c>
      <c r="B520" s="17" t="s">
        <v>227</v>
      </c>
      <c r="C520" s="17" t="s">
        <v>431</v>
      </c>
      <c r="D520" s="17">
        <v>50</v>
      </c>
      <c r="E520" s="17" t="s">
        <v>430</v>
      </c>
    </row>
    <row r="521" spans="1:5" x14ac:dyDescent="0.2">
      <c r="A521" s="16">
        <v>20180422</v>
      </c>
      <c r="B521" s="17" t="s">
        <v>266</v>
      </c>
      <c r="C521" s="17" t="s">
        <v>226</v>
      </c>
      <c r="D521" s="17">
        <v>48</v>
      </c>
      <c r="E521" s="17" t="s">
        <v>233</v>
      </c>
    </row>
    <row r="522" spans="1:5" x14ac:dyDescent="0.2">
      <c r="A522" s="16">
        <v>20180422</v>
      </c>
      <c r="B522" s="17" t="s">
        <v>266</v>
      </c>
      <c r="C522" s="17" t="s">
        <v>425</v>
      </c>
      <c r="D522" s="17">
        <v>48</v>
      </c>
      <c r="E522" s="17" t="s">
        <v>233</v>
      </c>
    </row>
    <row r="523" spans="1:5" x14ac:dyDescent="0.2">
      <c r="A523" s="16">
        <v>20180422</v>
      </c>
      <c r="B523" s="17" t="s">
        <v>227</v>
      </c>
      <c r="C523" s="17" t="s">
        <v>431</v>
      </c>
      <c r="D523" s="17">
        <v>50</v>
      </c>
      <c r="E523" s="17" t="s">
        <v>430</v>
      </c>
    </row>
    <row r="524" spans="1:5" x14ac:dyDescent="0.2">
      <c r="A524" s="16">
        <v>20180423</v>
      </c>
      <c r="B524" s="17" t="s">
        <v>227</v>
      </c>
      <c r="C524" s="17" t="s">
        <v>431</v>
      </c>
      <c r="D524" s="17">
        <v>50</v>
      </c>
      <c r="E524" s="17" t="s">
        <v>430</v>
      </c>
    </row>
    <row r="525" spans="1:5" x14ac:dyDescent="0.2">
      <c r="A525" s="16">
        <v>20180423</v>
      </c>
      <c r="B525" s="17" t="s">
        <v>221</v>
      </c>
      <c r="C525" s="17" t="s">
        <v>424</v>
      </c>
      <c r="D525" s="17">
        <v>55</v>
      </c>
      <c r="E525" s="17" t="s">
        <v>224</v>
      </c>
    </row>
    <row r="526" spans="1:5" x14ac:dyDescent="0.2">
      <c r="A526" s="16">
        <v>20180424</v>
      </c>
      <c r="B526" s="17" t="s">
        <v>221</v>
      </c>
      <c r="C526" s="17" t="s">
        <v>424</v>
      </c>
      <c r="D526" s="17">
        <v>35</v>
      </c>
      <c r="E526" s="17" t="s">
        <v>230</v>
      </c>
    </row>
    <row r="527" spans="1:5" x14ac:dyDescent="0.2">
      <c r="A527" s="16">
        <v>20180425</v>
      </c>
      <c r="B527" s="17" t="s">
        <v>227</v>
      </c>
      <c r="C527" s="17" t="s">
        <v>431</v>
      </c>
      <c r="D527" s="17">
        <v>50</v>
      </c>
      <c r="E527" s="17" t="s">
        <v>430</v>
      </c>
    </row>
    <row r="528" spans="1:5" x14ac:dyDescent="0.2">
      <c r="A528" s="16">
        <v>20180426</v>
      </c>
      <c r="B528" s="17" t="s">
        <v>221</v>
      </c>
      <c r="C528" s="17" t="s">
        <v>424</v>
      </c>
      <c r="D528" s="17">
        <v>50</v>
      </c>
      <c r="E528" s="17" t="s">
        <v>224</v>
      </c>
    </row>
    <row r="529" spans="1:5" x14ac:dyDescent="0.2">
      <c r="A529" s="16">
        <v>20180427</v>
      </c>
      <c r="B529" s="17" t="s">
        <v>227</v>
      </c>
      <c r="C529" s="17" t="s">
        <v>431</v>
      </c>
      <c r="D529" s="17">
        <v>50</v>
      </c>
      <c r="E529" s="17" t="s">
        <v>430</v>
      </c>
    </row>
    <row r="530" spans="1:5" x14ac:dyDescent="0.2">
      <c r="A530" s="16">
        <v>20180428</v>
      </c>
      <c r="B530" s="17" t="s">
        <v>221</v>
      </c>
      <c r="C530" s="17" t="s">
        <v>424</v>
      </c>
      <c r="D530" s="17">
        <v>50</v>
      </c>
      <c r="E530" s="17" t="s">
        <v>224</v>
      </c>
    </row>
    <row r="531" spans="1:5" x14ac:dyDescent="0.2">
      <c r="A531" s="16">
        <v>20180428</v>
      </c>
      <c r="B531" s="17" t="s">
        <v>221</v>
      </c>
      <c r="C531" s="17" t="s">
        <v>267</v>
      </c>
      <c r="D531" s="17">
        <v>10</v>
      </c>
      <c r="E531" s="17" t="s">
        <v>223</v>
      </c>
    </row>
    <row r="532" spans="1:5" x14ac:dyDescent="0.2">
      <c r="A532" s="16">
        <v>20180428</v>
      </c>
      <c r="B532" s="17" t="s">
        <v>227</v>
      </c>
      <c r="C532" s="17" t="s">
        <v>431</v>
      </c>
      <c r="D532" s="17">
        <v>50</v>
      </c>
      <c r="E532" s="17" t="s">
        <v>430</v>
      </c>
    </row>
    <row r="533" spans="1:5" x14ac:dyDescent="0.2">
      <c r="A533" s="16">
        <v>20180429</v>
      </c>
      <c r="B533" s="17" t="s">
        <v>271</v>
      </c>
      <c r="C533" s="17" t="s">
        <v>424</v>
      </c>
      <c r="D533" s="17">
        <v>55</v>
      </c>
      <c r="E533" s="17" t="s">
        <v>233</v>
      </c>
    </row>
    <row r="534" spans="1:5" x14ac:dyDescent="0.2">
      <c r="A534" s="16">
        <v>20180429</v>
      </c>
      <c r="B534" s="17" t="s">
        <v>221</v>
      </c>
      <c r="C534" s="17" t="s">
        <v>424</v>
      </c>
      <c r="D534" s="17">
        <v>50</v>
      </c>
      <c r="E534" s="17" t="s">
        <v>270</v>
      </c>
    </row>
    <row r="535" spans="1:5" x14ac:dyDescent="0.2">
      <c r="A535" s="16">
        <v>20180429</v>
      </c>
      <c r="B535" s="17" t="s">
        <v>227</v>
      </c>
      <c r="C535" s="17" t="s">
        <v>431</v>
      </c>
      <c r="D535" s="17">
        <v>50</v>
      </c>
      <c r="E535" s="17" t="s">
        <v>430</v>
      </c>
    </row>
    <row r="536" spans="1:5" x14ac:dyDescent="0.2">
      <c r="A536" s="16">
        <v>20180430</v>
      </c>
      <c r="B536" s="17" t="s">
        <v>221</v>
      </c>
      <c r="C536" s="17" t="s">
        <v>424</v>
      </c>
      <c r="D536" s="17">
        <v>50</v>
      </c>
      <c r="E536" s="17" t="s">
        <v>224</v>
      </c>
    </row>
    <row r="537" spans="1:5" x14ac:dyDescent="0.2">
      <c r="A537" s="16">
        <v>20180430</v>
      </c>
      <c r="B537" s="17" t="s">
        <v>227</v>
      </c>
      <c r="C537" s="17" t="s">
        <v>431</v>
      </c>
      <c r="D537" s="17">
        <v>50</v>
      </c>
      <c r="E537" s="17" t="s">
        <v>430</v>
      </c>
    </row>
    <row r="538" spans="1:5" x14ac:dyDescent="0.2">
      <c r="A538" s="16">
        <v>20180501</v>
      </c>
      <c r="B538" s="17" t="s">
        <v>221</v>
      </c>
      <c r="C538" s="17" t="s">
        <v>424</v>
      </c>
      <c r="D538" s="17">
        <v>35</v>
      </c>
      <c r="E538" s="17" t="s">
        <v>230</v>
      </c>
    </row>
    <row r="539" spans="1:5" x14ac:dyDescent="0.2">
      <c r="A539" s="16">
        <v>20180502</v>
      </c>
      <c r="B539" s="17" t="s">
        <v>221</v>
      </c>
      <c r="C539" s="17" t="s">
        <v>424</v>
      </c>
      <c r="D539" s="17">
        <v>60</v>
      </c>
      <c r="E539" s="17" t="s">
        <v>224</v>
      </c>
    </row>
    <row r="540" spans="1:5" x14ac:dyDescent="0.2">
      <c r="A540" s="16">
        <v>20180502</v>
      </c>
      <c r="B540" s="17" t="s">
        <v>227</v>
      </c>
      <c r="C540" s="17" t="s">
        <v>431</v>
      </c>
      <c r="D540" s="17">
        <v>50</v>
      </c>
      <c r="E540" s="17" t="s">
        <v>430</v>
      </c>
    </row>
    <row r="541" spans="1:5" x14ac:dyDescent="0.2">
      <c r="A541" s="16">
        <v>20180504</v>
      </c>
      <c r="B541" s="17" t="s">
        <v>227</v>
      </c>
      <c r="C541" s="17" t="s">
        <v>431</v>
      </c>
      <c r="D541" s="17">
        <v>50</v>
      </c>
      <c r="E541" s="17" t="s">
        <v>430</v>
      </c>
    </row>
    <row r="542" spans="1:5" x14ac:dyDescent="0.2">
      <c r="A542" s="16">
        <v>20180505</v>
      </c>
      <c r="B542" s="17" t="s">
        <v>221</v>
      </c>
      <c r="C542" s="17" t="s">
        <v>424</v>
      </c>
      <c r="D542" s="17">
        <v>35</v>
      </c>
      <c r="E542" s="17" t="s">
        <v>441</v>
      </c>
    </row>
    <row r="543" spans="1:5" x14ac:dyDescent="0.2">
      <c r="A543" s="16">
        <v>20180505</v>
      </c>
      <c r="B543" s="17" t="s">
        <v>227</v>
      </c>
      <c r="C543" s="17" t="s">
        <v>424</v>
      </c>
      <c r="D543" s="17">
        <v>50</v>
      </c>
      <c r="E543" s="17" t="s">
        <v>430</v>
      </c>
    </row>
    <row r="544" spans="1:5" x14ac:dyDescent="0.2">
      <c r="A544" s="16">
        <v>20180506</v>
      </c>
      <c r="B544" s="17" t="s">
        <v>243</v>
      </c>
      <c r="C544" s="17" t="s">
        <v>425</v>
      </c>
      <c r="D544" s="17">
        <v>60</v>
      </c>
      <c r="E544" s="17" t="s">
        <v>233</v>
      </c>
    </row>
    <row r="545" spans="1:5" x14ac:dyDescent="0.2">
      <c r="A545" s="16">
        <v>20180507</v>
      </c>
      <c r="B545" s="17" t="s">
        <v>221</v>
      </c>
      <c r="C545" s="17" t="s">
        <v>424</v>
      </c>
      <c r="D545" s="17">
        <v>45</v>
      </c>
      <c r="E545" s="17" t="s">
        <v>224</v>
      </c>
    </row>
    <row r="546" spans="1:5" x14ac:dyDescent="0.2">
      <c r="A546" s="16">
        <v>20180508</v>
      </c>
      <c r="B546" s="17" t="s">
        <v>221</v>
      </c>
      <c r="C546" s="17" t="s">
        <v>424</v>
      </c>
      <c r="D546" s="17">
        <v>53</v>
      </c>
      <c r="E546" s="17" t="s">
        <v>230</v>
      </c>
    </row>
    <row r="547" spans="1:5" x14ac:dyDescent="0.2">
      <c r="A547" s="16">
        <v>20180510</v>
      </c>
      <c r="B547" s="17" t="s">
        <v>221</v>
      </c>
      <c r="C547" s="17" t="s">
        <v>424</v>
      </c>
      <c r="D547" s="17">
        <v>60</v>
      </c>
      <c r="E547" s="17" t="s">
        <v>222</v>
      </c>
    </row>
    <row r="548" spans="1:5" x14ac:dyDescent="0.2">
      <c r="A548" s="16">
        <v>20180510</v>
      </c>
      <c r="B548" s="17" t="s">
        <v>221</v>
      </c>
      <c r="C548" s="17" t="s">
        <v>278</v>
      </c>
      <c r="D548" s="17">
        <v>35</v>
      </c>
      <c r="E548" s="17" t="s">
        <v>268</v>
      </c>
    </row>
    <row r="549" spans="1:5" x14ac:dyDescent="0.2">
      <c r="A549" s="16">
        <v>20180512</v>
      </c>
      <c r="B549" s="17" t="s">
        <v>221</v>
      </c>
      <c r="C549" s="17" t="s">
        <v>425</v>
      </c>
      <c r="D549" s="17">
        <v>60</v>
      </c>
      <c r="E549" s="17" t="s">
        <v>230</v>
      </c>
    </row>
    <row r="550" spans="1:5" x14ac:dyDescent="0.2">
      <c r="A550" s="16">
        <v>20180513</v>
      </c>
      <c r="B550" s="17" t="s">
        <v>221</v>
      </c>
      <c r="C550" s="17" t="s">
        <v>424</v>
      </c>
      <c r="D550" s="17">
        <v>50</v>
      </c>
      <c r="E550" s="17" t="s">
        <v>224</v>
      </c>
    </row>
    <row r="551" spans="1:5" x14ac:dyDescent="0.2">
      <c r="A551" s="16">
        <v>20180514</v>
      </c>
      <c r="B551" s="17" t="s">
        <v>221</v>
      </c>
      <c r="C551" s="17" t="s">
        <v>424</v>
      </c>
      <c r="D551" s="17">
        <v>50</v>
      </c>
      <c r="E551" s="17" t="s">
        <v>224</v>
      </c>
    </row>
    <row r="552" spans="1:5" x14ac:dyDescent="0.2">
      <c r="A552" s="16">
        <v>20180515</v>
      </c>
      <c r="B552" s="17" t="s">
        <v>221</v>
      </c>
      <c r="C552" s="17" t="s">
        <v>425</v>
      </c>
      <c r="D552" s="17">
        <v>35</v>
      </c>
      <c r="E552" s="17" t="s">
        <v>230</v>
      </c>
    </row>
    <row r="553" spans="1:5" x14ac:dyDescent="0.2">
      <c r="A553" s="16">
        <v>20180516</v>
      </c>
      <c r="B553" s="17" t="s">
        <v>221</v>
      </c>
      <c r="C553" s="17" t="s">
        <v>424</v>
      </c>
      <c r="D553" s="17">
        <v>50</v>
      </c>
      <c r="E553" s="17" t="s">
        <v>270</v>
      </c>
    </row>
    <row r="554" spans="1:5" x14ac:dyDescent="0.2">
      <c r="A554" s="16">
        <v>20180517</v>
      </c>
      <c r="B554" s="17" t="s">
        <v>221</v>
      </c>
      <c r="C554" s="17" t="s">
        <v>424</v>
      </c>
      <c r="D554" s="17">
        <v>50</v>
      </c>
      <c r="E554" s="17" t="s">
        <v>268</v>
      </c>
    </row>
    <row r="555" spans="1:5" x14ac:dyDescent="0.2">
      <c r="A555" s="16">
        <v>20180519</v>
      </c>
      <c r="B555" s="17" t="s">
        <v>221</v>
      </c>
      <c r="C555" s="17" t="s">
        <v>424</v>
      </c>
      <c r="D555" s="17">
        <v>65</v>
      </c>
      <c r="E555" s="17" t="s">
        <v>222</v>
      </c>
    </row>
    <row r="556" spans="1:5" x14ac:dyDescent="0.2">
      <c r="A556" s="16">
        <v>20180520</v>
      </c>
      <c r="B556" s="17" t="s">
        <v>221</v>
      </c>
      <c r="C556" s="17" t="s">
        <v>424</v>
      </c>
      <c r="D556" s="17">
        <v>50</v>
      </c>
      <c r="E556" s="17" t="s">
        <v>270</v>
      </c>
    </row>
    <row r="557" spans="1:5" x14ac:dyDescent="0.2">
      <c r="A557" s="16">
        <v>20180521</v>
      </c>
      <c r="B557" s="17" t="s">
        <v>221</v>
      </c>
      <c r="C557" s="17" t="s">
        <v>424</v>
      </c>
      <c r="D557" s="17">
        <v>50</v>
      </c>
      <c r="E557" s="17" t="s">
        <v>233</v>
      </c>
    </row>
    <row r="558" spans="1:5" x14ac:dyDescent="0.2">
      <c r="A558" s="16">
        <v>20180522</v>
      </c>
      <c r="B558" s="17" t="s">
        <v>221</v>
      </c>
      <c r="C558" s="17" t="s">
        <v>424</v>
      </c>
      <c r="D558" s="17">
        <v>90</v>
      </c>
      <c r="E558" s="17" t="s">
        <v>224</v>
      </c>
    </row>
    <row r="559" spans="1:5" x14ac:dyDescent="0.2">
      <c r="A559" s="16">
        <v>20180523</v>
      </c>
      <c r="B559" s="17" t="s">
        <v>221</v>
      </c>
      <c r="C559" s="17" t="s">
        <v>267</v>
      </c>
      <c r="D559" s="17">
        <v>50</v>
      </c>
      <c r="E559" s="17" t="s">
        <v>233</v>
      </c>
    </row>
    <row r="560" spans="1:5" x14ac:dyDescent="0.2">
      <c r="A560" s="16">
        <v>20180524</v>
      </c>
      <c r="B560" s="17" t="s">
        <v>221</v>
      </c>
      <c r="C560" s="17" t="s">
        <v>424</v>
      </c>
      <c r="D560" s="17">
        <v>85</v>
      </c>
      <c r="E560" s="17" t="s">
        <v>268</v>
      </c>
    </row>
    <row r="561" spans="1:5" x14ac:dyDescent="0.2">
      <c r="A561" s="16">
        <v>20180525</v>
      </c>
      <c r="B561" s="17" t="s">
        <v>221</v>
      </c>
      <c r="C561" s="17" t="s">
        <v>424</v>
      </c>
      <c r="D561" s="17">
        <v>65</v>
      </c>
      <c r="E561" s="17" t="s">
        <v>270</v>
      </c>
    </row>
    <row r="562" spans="1:5" x14ac:dyDescent="0.2">
      <c r="A562" s="16">
        <v>20180526</v>
      </c>
      <c r="B562" s="17" t="s">
        <v>221</v>
      </c>
      <c r="C562" s="17" t="s">
        <v>424</v>
      </c>
      <c r="D562" s="17">
        <v>75</v>
      </c>
      <c r="E562" s="17" t="s">
        <v>223</v>
      </c>
    </row>
    <row r="563" spans="1:5" x14ac:dyDescent="0.2">
      <c r="A563" s="16">
        <v>20180527</v>
      </c>
      <c r="B563" s="17" t="s">
        <v>243</v>
      </c>
      <c r="C563" s="17" t="s">
        <v>424</v>
      </c>
      <c r="D563" s="17">
        <v>40</v>
      </c>
      <c r="E563" s="17" t="s">
        <v>233</v>
      </c>
    </row>
    <row r="564" spans="1:5" x14ac:dyDescent="0.2">
      <c r="A564" s="16">
        <v>20180527</v>
      </c>
      <c r="B564" s="17" t="s">
        <v>243</v>
      </c>
      <c r="C564" s="17" t="s">
        <v>267</v>
      </c>
      <c r="D564" s="17">
        <v>40</v>
      </c>
      <c r="E564" s="17" t="s">
        <v>233</v>
      </c>
    </row>
    <row r="565" spans="1:5" x14ac:dyDescent="0.2">
      <c r="A565" s="16">
        <v>20180527</v>
      </c>
      <c r="B565" s="17" t="s">
        <v>221</v>
      </c>
      <c r="C565" s="17" t="s">
        <v>424</v>
      </c>
      <c r="D565" s="17">
        <v>35</v>
      </c>
      <c r="E565" s="17" t="s">
        <v>223</v>
      </c>
    </row>
    <row r="566" spans="1:5" x14ac:dyDescent="0.2">
      <c r="A566" s="16">
        <v>20180528</v>
      </c>
      <c r="B566" s="17" t="s">
        <v>221</v>
      </c>
      <c r="C566" s="17" t="s">
        <v>278</v>
      </c>
      <c r="D566" s="17">
        <v>35</v>
      </c>
      <c r="E566" s="17" t="s">
        <v>233</v>
      </c>
    </row>
    <row r="567" spans="1:5" x14ac:dyDescent="0.2">
      <c r="A567" s="16">
        <v>20180528</v>
      </c>
      <c r="B567" s="17" t="s">
        <v>221</v>
      </c>
      <c r="C567" s="17" t="s">
        <v>424</v>
      </c>
      <c r="D567" s="17">
        <v>25</v>
      </c>
      <c r="E567" s="17" t="s">
        <v>223</v>
      </c>
    </row>
    <row r="568" spans="1:5" x14ac:dyDescent="0.2">
      <c r="A568" s="16">
        <v>20180529</v>
      </c>
      <c r="B568" s="17" t="s">
        <v>221</v>
      </c>
      <c r="C568" s="17" t="s">
        <v>424</v>
      </c>
      <c r="D568" s="17">
        <v>75</v>
      </c>
      <c r="E568" s="17" t="s">
        <v>230</v>
      </c>
    </row>
    <row r="569" spans="1:5" x14ac:dyDescent="0.2">
      <c r="A569" s="16">
        <v>20180530</v>
      </c>
      <c r="B569" s="17" t="s">
        <v>221</v>
      </c>
      <c r="C569" s="17" t="s">
        <v>424</v>
      </c>
      <c r="D569" s="17">
        <v>50</v>
      </c>
      <c r="E569" s="17" t="s">
        <v>319</v>
      </c>
    </row>
    <row r="570" spans="1:5" x14ac:dyDescent="0.2">
      <c r="A570" s="16">
        <v>20180602</v>
      </c>
      <c r="B570" s="17" t="s">
        <v>221</v>
      </c>
      <c r="C570" s="17" t="s">
        <v>424</v>
      </c>
      <c r="D570" s="17">
        <v>50</v>
      </c>
      <c r="E570" s="17" t="s">
        <v>224</v>
      </c>
    </row>
    <row r="571" spans="1:5" x14ac:dyDescent="0.2">
      <c r="A571" s="16">
        <v>20180603</v>
      </c>
      <c r="B571" s="17" t="s">
        <v>282</v>
      </c>
      <c r="C571" s="17" t="s">
        <v>424</v>
      </c>
      <c r="D571" s="17">
        <v>40</v>
      </c>
      <c r="E571" s="17" t="s">
        <v>233</v>
      </c>
    </row>
    <row r="572" spans="1:5" x14ac:dyDescent="0.2">
      <c r="A572" s="16">
        <v>20180604</v>
      </c>
      <c r="B572" s="17" t="s">
        <v>248</v>
      </c>
      <c r="C572" s="17" t="s">
        <v>424</v>
      </c>
      <c r="D572" s="17">
        <v>30</v>
      </c>
      <c r="E572" s="17" t="s">
        <v>233</v>
      </c>
    </row>
    <row r="573" spans="1:5" x14ac:dyDescent="0.2">
      <c r="A573" s="16">
        <v>20180605</v>
      </c>
      <c r="B573" s="17" t="s">
        <v>221</v>
      </c>
      <c r="C573" s="17" t="s">
        <v>425</v>
      </c>
      <c r="D573" s="17">
        <v>65</v>
      </c>
      <c r="E573" s="17" t="s">
        <v>230</v>
      </c>
    </row>
    <row r="574" spans="1:5" x14ac:dyDescent="0.2">
      <c r="A574" s="16">
        <v>20180607</v>
      </c>
      <c r="B574" s="17" t="s">
        <v>221</v>
      </c>
      <c r="C574" s="17" t="s">
        <v>424</v>
      </c>
      <c r="D574" s="17">
        <v>50</v>
      </c>
      <c r="E574" s="17" t="s">
        <v>222</v>
      </c>
    </row>
    <row r="575" spans="1:5" x14ac:dyDescent="0.2">
      <c r="A575" s="16">
        <v>20180607</v>
      </c>
      <c r="B575" s="17" t="s">
        <v>221</v>
      </c>
      <c r="C575" s="17" t="s">
        <v>278</v>
      </c>
      <c r="D575" s="17">
        <v>30</v>
      </c>
      <c r="E575" s="17" t="s">
        <v>222</v>
      </c>
    </row>
    <row r="576" spans="1:5" x14ac:dyDescent="0.2">
      <c r="A576" s="16">
        <v>20180608</v>
      </c>
      <c r="B576" s="17" t="s">
        <v>221</v>
      </c>
      <c r="C576" s="17" t="s">
        <v>424</v>
      </c>
      <c r="D576" s="17">
        <v>50</v>
      </c>
      <c r="E576" s="17" t="s">
        <v>270</v>
      </c>
    </row>
    <row r="577" spans="1:5" x14ac:dyDescent="0.2">
      <c r="A577" s="16">
        <v>20180609</v>
      </c>
      <c r="B577" s="17" t="s">
        <v>221</v>
      </c>
      <c r="C577" s="17" t="s">
        <v>424</v>
      </c>
      <c r="D577" s="17">
        <v>50</v>
      </c>
      <c r="E577" s="17" t="s">
        <v>224</v>
      </c>
    </row>
    <row r="578" spans="1:5" x14ac:dyDescent="0.2">
      <c r="A578" s="16">
        <v>20180610</v>
      </c>
      <c r="B578" s="17" t="s">
        <v>221</v>
      </c>
      <c r="C578" s="17" t="s">
        <v>424</v>
      </c>
      <c r="D578" s="17">
        <v>50</v>
      </c>
      <c r="E578" s="17" t="s">
        <v>270</v>
      </c>
    </row>
    <row r="579" spans="1:5" x14ac:dyDescent="0.2">
      <c r="A579" s="16">
        <v>20180611</v>
      </c>
      <c r="B579" s="17" t="s">
        <v>221</v>
      </c>
      <c r="C579" s="17" t="s">
        <v>424</v>
      </c>
      <c r="D579" s="17">
        <v>50</v>
      </c>
      <c r="E579" s="17" t="s">
        <v>270</v>
      </c>
    </row>
    <row r="580" spans="1:5" x14ac:dyDescent="0.2">
      <c r="A580" s="16">
        <v>20180611</v>
      </c>
      <c r="B580" s="17" t="s">
        <v>227</v>
      </c>
      <c r="C580" s="17" t="s">
        <v>424</v>
      </c>
      <c r="D580" s="17">
        <v>50</v>
      </c>
      <c r="E580" s="17" t="s">
        <v>313</v>
      </c>
    </row>
    <row r="581" spans="1:5" x14ac:dyDescent="0.2">
      <c r="A581" s="16">
        <v>20180612</v>
      </c>
      <c r="B581" s="17" t="s">
        <v>221</v>
      </c>
      <c r="C581" s="17" t="s">
        <v>425</v>
      </c>
      <c r="D581" s="17">
        <v>35</v>
      </c>
      <c r="E581" s="17" t="s">
        <v>230</v>
      </c>
    </row>
    <row r="582" spans="1:5" x14ac:dyDescent="0.2">
      <c r="A582" s="16">
        <v>20180614</v>
      </c>
      <c r="B582" s="17" t="s">
        <v>221</v>
      </c>
      <c r="C582" s="17" t="s">
        <v>424</v>
      </c>
      <c r="D582" s="17">
        <v>55</v>
      </c>
      <c r="E582" s="17" t="s">
        <v>222</v>
      </c>
    </row>
    <row r="583" spans="1:5" x14ac:dyDescent="0.2">
      <c r="A583" s="16">
        <v>20180616</v>
      </c>
      <c r="B583" s="17" t="s">
        <v>221</v>
      </c>
      <c r="C583" s="17" t="s">
        <v>424</v>
      </c>
      <c r="D583" s="17">
        <v>50</v>
      </c>
      <c r="E583" s="17" t="s">
        <v>224</v>
      </c>
    </row>
    <row r="584" spans="1:5" x14ac:dyDescent="0.2">
      <c r="A584" s="16">
        <v>20180617</v>
      </c>
      <c r="B584" s="17" t="s">
        <v>320</v>
      </c>
      <c r="C584" s="17" t="s">
        <v>424</v>
      </c>
      <c r="D584" s="17">
        <v>40</v>
      </c>
      <c r="E584" s="17" t="s">
        <v>233</v>
      </c>
    </row>
    <row r="585" spans="1:5" x14ac:dyDescent="0.2">
      <c r="A585" s="16">
        <v>20180617</v>
      </c>
      <c r="B585" s="17" t="s">
        <v>320</v>
      </c>
      <c r="C585" s="17" t="s">
        <v>267</v>
      </c>
      <c r="D585" s="17">
        <v>40</v>
      </c>
      <c r="E585" s="17" t="s">
        <v>233</v>
      </c>
    </row>
    <row r="586" spans="1:5" x14ac:dyDescent="0.2">
      <c r="A586" s="16">
        <v>20180618</v>
      </c>
      <c r="B586" s="17" t="s">
        <v>227</v>
      </c>
      <c r="C586" s="17" t="s">
        <v>424</v>
      </c>
      <c r="D586" s="17">
        <v>60</v>
      </c>
      <c r="E586" s="17" t="s">
        <v>285</v>
      </c>
    </row>
    <row r="587" spans="1:5" x14ac:dyDescent="0.2">
      <c r="A587" s="16">
        <v>20180619</v>
      </c>
      <c r="B587" s="17" t="s">
        <v>221</v>
      </c>
      <c r="C587" s="17" t="s">
        <v>424</v>
      </c>
      <c r="D587" s="17">
        <v>65</v>
      </c>
      <c r="E587" s="17" t="s">
        <v>230</v>
      </c>
    </row>
    <row r="588" spans="1:5" x14ac:dyDescent="0.2">
      <c r="A588" s="16">
        <v>20180620</v>
      </c>
      <c r="B588" s="17" t="s">
        <v>221</v>
      </c>
      <c r="C588" s="17" t="s">
        <v>424</v>
      </c>
      <c r="D588" s="17">
        <v>40</v>
      </c>
      <c r="E588" s="17" t="s">
        <v>268</v>
      </c>
    </row>
    <row r="589" spans="1:5" x14ac:dyDescent="0.2">
      <c r="A589" s="16">
        <v>20180621</v>
      </c>
      <c r="B589" s="17" t="s">
        <v>221</v>
      </c>
      <c r="C589" s="17" t="s">
        <v>424</v>
      </c>
      <c r="D589" s="17">
        <v>50</v>
      </c>
      <c r="E589" s="17" t="s">
        <v>223</v>
      </c>
    </row>
    <row r="590" spans="1:5" x14ac:dyDescent="0.2">
      <c r="A590" s="16">
        <v>20180622</v>
      </c>
      <c r="B590" s="17" t="s">
        <v>221</v>
      </c>
      <c r="C590" s="17" t="s">
        <v>424</v>
      </c>
      <c r="D590" s="17">
        <v>70</v>
      </c>
      <c r="E590" s="17" t="s">
        <v>223</v>
      </c>
    </row>
    <row r="591" spans="1:5" x14ac:dyDescent="0.2">
      <c r="A591" s="16">
        <v>20180623</v>
      </c>
      <c r="B591" s="17" t="s">
        <v>221</v>
      </c>
      <c r="C591" s="17" t="s">
        <v>424</v>
      </c>
      <c r="D591" s="17">
        <v>50</v>
      </c>
      <c r="E591" s="17" t="s">
        <v>446</v>
      </c>
    </row>
    <row r="592" spans="1:5" x14ac:dyDescent="0.2">
      <c r="A592" s="16">
        <v>20180625</v>
      </c>
      <c r="B592" s="17" t="s">
        <v>221</v>
      </c>
      <c r="C592" s="17" t="s">
        <v>424</v>
      </c>
      <c r="D592" s="17">
        <v>50</v>
      </c>
      <c r="E592" s="17" t="s">
        <v>441</v>
      </c>
    </row>
    <row r="593" spans="1:5" x14ac:dyDescent="0.2">
      <c r="A593" s="16">
        <v>20180626</v>
      </c>
      <c r="B593" s="17" t="s">
        <v>221</v>
      </c>
      <c r="C593" s="17" t="s">
        <v>424</v>
      </c>
      <c r="D593" s="17">
        <v>70</v>
      </c>
      <c r="E593" s="17" t="s">
        <v>268</v>
      </c>
    </row>
    <row r="594" spans="1:5" x14ac:dyDescent="0.2">
      <c r="A594" s="16">
        <v>20180627</v>
      </c>
      <c r="B594" s="17" t="s">
        <v>221</v>
      </c>
      <c r="C594" s="17" t="s">
        <v>424</v>
      </c>
      <c r="D594" s="17">
        <v>30</v>
      </c>
      <c r="E594" s="17" t="s">
        <v>233</v>
      </c>
    </row>
    <row r="595" spans="1:5" x14ac:dyDescent="0.2">
      <c r="A595" s="16">
        <v>20180628</v>
      </c>
      <c r="B595" s="17" t="s">
        <v>221</v>
      </c>
      <c r="C595" s="17" t="s">
        <v>424</v>
      </c>
      <c r="D595" s="17">
        <v>50</v>
      </c>
      <c r="E595" s="17" t="s">
        <v>268</v>
      </c>
    </row>
    <row r="596" spans="1:5" x14ac:dyDescent="0.2">
      <c r="A596" s="16">
        <v>20180629</v>
      </c>
      <c r="B596" s="17" t="s">
        <v>221</v>
      </c>
      <c r="C596" s="17" t="s">
        <v>424</v>
      </c>
      <c r="D596" s="17">
        <v>50</v>
      </c>
      <c r="E596" s="17" t="s">
        <v>270</v>
      </c>
    </row>
    <row r="597" spans="1:5" x14ac:dyDescent="0.2">
      <c r="A597" s="16">
        <v>20180630</v>
      </c>
      <c r="B597" s="17" t="s">
        <v>221</v>
      </c>
      <c r="C597" s="17" t="s">
        <v>424</v>
      </c>
      <c r="D597" s="17">
        <v>35</v>
      </c>
      <c r="E597" s="17" t="s">
        <v>224</v>
      </c>
    </row>
    <row r="598" spans="1:5" x14ac:dyDescent="0.2">
      <c r="A598" s="16">
        <v>20180701</v>
      </c>
      <c r="B598" s="17" t="s">
        <v>447</v>
      </c>
      <c r="C598" s="17" t="s">
        <v>424</v>
      </c>
      <c r="D598" s="17">
        <v>40</v>
      </c>
      <c r="E598" s="17" t="s">
        <v>233</v>
      </c>
    </row>
    <row r="599" spans="1:5" x14ac:dyDescent="0.2">
      <c r="A599" s="16">
        <v>20180701</v>
      </c>
      <c r="B599" s="17" t="s">
        <v>447</v>
      </c>
      <c r="C599" s="17" t="s">
        <v>267</v>
      </c>
      <c r="D599" s="17">
        <v>40</v>
      </c>
      <c r="E599" s="17" t="s">
        <v>233</v>
      </c>
    </row>
    <row r="600" spans="1:5" x14ac:dyDescent="0.2">
      <c r="A600" s="16">
        <v>20180702</v>
      </c>
      <c r="B600" s="17" t="s">
        <v>221</v>
      </c>
      <c r="C600" s="17" t="s">
        <v>424</v>
      </c>
      <c r="D600" s="17">
        <v>50</v>
      </c>
      <c r="E600" s="17" t="s">
        <v>448</v>
      </c>
    </row>
    <row r="601" spans="1:5" x14ac:dyDescent="0.2">
      <c r="A601" s="16">
        <v>20180703</v>
      </c>
      <c r="B601" s="17" t="s">
        <v>221</v>
      </c>
      <c r="C601" s="17" t="s">
        <v>424</v>
      </c>
      <c r="D601" s="17">
        <v>50</v>
      </c>
      <c r="E601" s="17" t="s">
        <v>270</v>
      </c>
    </row>
    <row r="602" spans="1:5" x14ac:dyDescent="0.2">
      <c r="A602" s="16">
        <v>20180704</v>
      </c>
      <c r="B602" s="17" t="s">
        <v>221</v>
      </c>
      <c r="C602" s="17" t="s">
        <v>424</v>
      </c>
      <c r="D602" s="17">
        <v>40</v>
      </c>
      <c r="E602" s="17" t="s">
        <v>224</v>
      </c>
    </row>
    <row r="603" spans="1:5" x14ac:dyDescent="0.2">
      <c r="A603" s="16">
        <v>20180705</v>
      </c>
      <c r="B603" s="17" t="s">
        <v>221</v>
      </c>
      <c r="C603" s="17" t="s">
        <v>424</v>
      </c>
      <c r="D603" s="17">
        <v>50</v>
      </c>
      <c r="E603" s="17" t="s">
        <v>224</v>
      </c>
    </row>
    <row r="604" spans="1:5" x14ac:dyDescent="0.2">
      <c r="A604" s="16">
        <v>20180706</v>
      </c>
      <c r="B604" s="17" t="s">
        <v>221</v>
      </c>
      <c r="C604" s="17" t="s">
        <v>424</v>
      </c>
      <c r="D604" s="17">
        <v>50</v>
      </c>
      <c r="E604" s="17" t="s">
        <v>441</v>
      </c>
    </row>
    <row r="605" spans="1:5" x14ac:dyDescent="0.2">
      <c r="A605" s="16">
        <v>20180707</v>
      </c>
      <c r="B605" s="17" t="s">
        <v>221</v>
      </c>
      <c r="C605" s="17" t="s">
        <v>424</v>
      </c>
      <c r="D605" s="17">
        <v>65</v>
      </c>
      <c r="E605" s="17" t="s">
        <v>230</v>
      </c>
    </row>
    <row r="606" spans="1:5" x14ac:dyDescent="0.2">
      <c r="A606" s="16">
        <v>20180707</v>
      </c>
      <c r="B606" s="17" t="s">
        <v>221</v>
      </c>
      <c r="C606" s="17" t="s">
        <v>425</v>
      </c>
      <c r="D606" s="17">
        <v>15</v>
      </c>
      <c r="E606" s="17" t="s">
        <v>441</v>
      </c>
    </row>
    <row r="607" spans="1:5" x14ac:dyDescent="0.2">
      <c r="A607" s="16">
        <v>20180708</v>
      </c>
      <c r="B607" s="17" t="s">
        <v>221</v>
      </c>
      <c r="C607" s="17" t="s">
        <v>425</v>
      </c>
      <c r="D607" s="17">
        <v>40</v>
      </c>
      <c r="E607" s="17" t="s">
        <v>223</v>
      </c>
    </row>
    <row r="608" spans="1:5" x14ac:dyDescent="0.2">
      <c r="A608" s="16">
        <v>20180708</v>
      </c>
      <c r="B608" s="17" t="s">
        <v>221</v>
      </c>
      <c r="C608" s="17" t="s">
        <v>424</v>
      </c>
      <c r="D608" s="17">
        <v>50</v>
      </c>
      <c r="E608" s="17" t="s">
        <v>223</v>
      </c>
    </row>
    <row r="609" spans="1:5" x14ac:dyDescent="0.2">
      <c r="A609" s="16">
        <v>20180709</v>
      </c>
      <c r="B609" s="17" t="s">
        <v>449</v>
      </c>
      <c r="C609" s="17" t="s">
        <v>425</v>
      </c>
      <c r="D609" s="17">
        <v>50</v>
      </c>
      <c r="E609" s="17" t="s">
        <v>222</v>
      </c>
    </row>
    <row r="610" spans="1:5" x14ac:dyDescent="0.2">
      <c r="A610" s="16">
        <v>20180710</v>
      </c>
      <c r="B610" s="17" t="s">
        <v>449</v>
      </c>
      <c r="C610" s="17" t="s">
        <v>425</v>
      </c>
      <c r="D610" s="17">
        <v>66</v>
      </c>
      <c r="E610" s="17" t="s">
        <v>233</v>
      </c>
    </row>
    <row r="611" spans="1:5" x14ac:dyDescent="0.2">
      <c r="A611" s="16">
        <v>20180713</v>
      </c>
      <c r="B611" s="17" t="s">
        <v>449</v>
      </c>
      <c r="C611" s="17" t="s">
        <v>425</v>
      </c>
      <c r="D611" s="17">
        <v>61</v>
      </c>
      <c r="E611" s="17" t="s">
        <v>233</v>
      </c>
    </row>
    <row r="612" spans="1:5" x14ac:dyDescent="0.2">
      <c r="A612" s="16">
        <v>20180714</v>
      </c>
      <c r="B612" s="17" t="s">
        <v>449</v>
      </c>
      <c r="C612" s="17" t="s">
        <v>424</v>
      </c>
      <c r="D612" s="17">
        <v>40</v>
      </c>
      <c r="E612" s="17" t="s">
        <v>233</v>
      </c>
    </row>
    <row r="613" spans="1:5" x14ac:dyDescent="0.2">
      <c r="A613" s="16">
        <v>20180716</v>
      </c>
      <c r="B613" s="17" t="s">
        <v>282</v>
      </c>
      <c r="C613" s="17" t="s">
        <v>424</v>
      </c>
      <c r="D613" s="17">
        <v>30</v>
      </c>
      <c r="E613" s="17" t="s">
        <v>233</v>
      </c>
    </row>
    <row r="614" spans="1:5" x14ac:dyDescent="0.2">
      <c r="A614" s="16">
        <v>20180717</v>
      </c>
      <c r="B614" s="17" t="s">
        <v>221</v>
      </c>
      <c r="C614" s="17" t="s">
        <v>264</v>
      </c>
      <c r="D614" s="17">
        <v>80</v>
      </c>
      <c r="E614" s="17" t="s">
        <v>223</v>
      </c>
    </row>
    <row r="615" spans="1:5" x14ac:dyDescent="0.2">
      <c r="A615" s="16">
        <v>20180719</v>
      </c>
      <c r="B615" s="17" t="s">
        <v>221</v>
      </c>
      <c r="C615" s="17" t="s">
        <v>264</v>
      </c>
      <c r="D615" s="17">
        <v>40</v>
      </c>
      <c r="E615" s="17" t="s">
        <v>223</v>
      </c>
    </row>
    <row r="616" spans="1:5" x14ac:dyDescent="0.2">
      <c r="A616" s="16">
        <v>20180720</v>
      </c>
      <c r="B616" s="17" t="s">
        <v>221</v>
      </c>
      <c r="C616" s="17" t="s">
        <v>264</v>
      </c>
      <c r="D616" s="17">
        <v>35</v>
      </c>
      <c r="E616" s="17" t="s">
        <v>270</v>
      </c>
    </row>
    <row r="617" spans="1:5" x14ac:dyDescent="0.2">
      <c r="A617" s="16">
        <v>20180721</v>
      </c>
      <c r="B617" s="17" t="s">
        <v>221</v>
      </c>
      <c r="C617" s="17" t="s">
        <v>424</v>
      </c>
      <c r="D617" s="17">
        <v>50</v>
      </c>
      <c r="E617" s="17" t="s">
        <v>224</v>
      </c>
    </row>
    <row r="618" spans="1:5" x14ac:dyDescent="0.2">
      <c r="A618" s="16">
        <v>20180722</v>
      </c>
      <c r="B618" s="17" t="s">
        <v>221</v>
      </c>
      <c r="C618" s="17" t="s">
        <v>424</v>
      </c>
      <c r="D618" s="17">
        <v>50</v>
      </c>
      <c r="E618" s="17" t="s">
        <v>268</v>
      </c>
    </row>
    <row r="619" spans="1:5" x14ac:dyDescent="0.2">
      <c r="A619" s="16">
        <v>20180723</v>
      </c>
      <c r="B619" s="17" t="s">
        <v>221</v>
      </c>
      <c r="C619" s="17" t="s">
        <v>424</v>
      </c>
      <c r="D619" s="17">
        <v>50</v>
      </c>
      <c r="E619" s="17" t="s">
        <v>270</v>
      </c>
    </row>
    <row r="620" spans="1:5" x14ac:dyDescent="0.2">
      <c r="A620" s="16">
        <v>20180724</v>
      </c>
      <c r="B620" s="17" t="s">
        <v>221</v>
      </c>
      <c r="C620" s="17" t="s">
        <v>424</v>
      </c>
      <c r="D620" s="17">
        <v>50</v>
      </c>
      <c r="E620" s="17" t="s">
        <v>268</v>
      </c>
    </row>
    <row r="621" spans="1:5" x14ac:dyDescent="0.2">
      <c r="A621" s="16">
        <v>20180725</v>
      </c>
      <c r="B621" s="17" t="s">
        <v>221</v>
      </c>
      <c r="C621" s="17" t="s">
        <v>424</v>
      </c>
      <c r="D621" s="17">
        <v>50</v>
      </c>
      <c r="E621" s="17" t="s">
        <v>270</v>
      </c>
    </row>
    <row r="622" spans="1:5" x14ac:dyDescent="0.2">
      <c r="A622" s="16">
        <v>20180726</v>
      </c>
      <c r="B622" s="17" t="s">
        <v>221</v>
      </c>
      <c r="C622" s="17" t="s">
        <v>424</v>
      </c>
      <c r="D622" s="17">
        <v>50</v>
      </c>
      <c r="E622" s="17" t="s">
        <v>224</v>
      </c>
    </row>
    <row r="623" spans="1:5" x14ac:dyDescent="0.2">
      <c r="A623" s="16">
        <v>20180726</v>
      </c>
      <c r="B623" s="17" t="s">
        <v>221</v>
      </c>
      <c r="C623" s="17" t="s">
        <v>278</v>
      </c>
      <c r="D623" s="17">
        <v>70</v>
      </c>
      <c r="E623" s="17" t="s">
        <v>224</v>
      </c>
    </row>
    <row r="624" spans="1:5" x14ac:dyDescent="0.2">
      <c r="A624" s="16">
        <v>20180728</v>
      </c>
      <c r="B624" s="17" t="s">
        <v>311</v>
      </c>
      <c r="C624" s="17" t="s">
        <v>424</v>
      </c>
      <c r="D624" s="17">
        <v>40</v>
      </c>
      <c r="E624" s="17" t="s">
        <v>233</v>
      </c>
    </row>
    <row r="625" spans="1:5" x14ac:dyDescent="0.2">
      <c r="A625" s="16">
        <v>20180728</v>
      </c>
      <c r="B625" s="17" t="s">
        <v>311</v>
      </c>
      <c r="C625" s="17" t="s">
        <v>267</v>
      </c>
      <c r="D625" s="17">
        <v>40</v>
      </c>
      <c r="E625" s="17" t="s">
        <v>233</v>
      </c>
    </row>
    <row r="626" spans="1:5" x14ac:dyDescent="0.2">
      <c r="A626" s="16">
        <v>20100729</v>
      </c>
      <c r="B626" s="17" t="s">
        <v>311</v>
      </c>
      <c r="C626" s="17" t="s">
        <v>425</v>
      </c>
      <c r="D626" s="17">
        <v>65</v>
      </c>
      <c r="E626" s="17" t="s">
        <v>233</v>
      </c>
    </row>
    <row r="627" spans="1:5" x14ac:dyDescent="0.2">
      <c r="A627" s="16">
        <v>20180729</v>
      </c>
      <c r="B627" s="17" t="s">
        <v>311</v>
      </c>
      <c r="C627" s="17" t="s">
        <v>278</v>
      </c>
      <c r="D627" s="17">
        <v>65</v>
      </c>
      <c r="E627" s="17" t="s">
        <v>233</v>
      </c>
    </row>
    <row r="628" spans="1:5" x14ac:dyDescent="0.2">
      <c r="A628" s="16">
        <v>20180730</v>
      </c>
      <c r="B628" s="17" t="s">
        <v>221</v>
      </c>
      <c r="C628" s="17" t="s">
        <v>424</v>
      </c>
      <c r="D628" s="17">
        <v>85</v>
      </c>
      <c r="E628" s="17" t="s">
        <v>270</v>
      </c>
    </row>
    <row r="629" spans="1:5" x14ac:dyDescent="0.2">
      <c r="A629" s="16">
        <v>20180731</v>
      </c>
      <c r="B629" s="17" t="s">
        <v>221</v>
      </c>
      <c r="C629" s="17" t="s">
        <v>424</v>
      </c>
      <c r="D629" s="17">
        <v>80</v>
      </c>
      <c r="E629" s="17" t="s">
        <v>224</v>
      </c>
    </row>
    <row r="630" spans="1:5" x14ac:dyDescent="0.2">
      <c r="A630" s="16">
        <v>20180801</v>
      </c>
      <c r="B630" s="17" t="s">
        <v>221</v>
      </c>
      <c r="C630" s="17" t="s">
        <v>424</v>
      </c>
      <c r="D630" s="17">
        <v>60</v>
      </c>
      <c r="E630" s="17" t="s">
        <v>270</v>
      </c>
    </row>
    <row r="631" spans="1:5" x14ac:dyDescent="0.2">
      <c r="A631" s="16">
        <v>20180802</v>
      </c>
      <c r="B631" s="17" t="s">
        <v>221</v>
      </c>
      <c r="C631" s="17" t="s">
        <v>424</v>
      </c>
      <c r="D631" s="17">
        <v>120</v>
      </c>
      <c r="E631" s="17" t="s">
        <v>222</v>
      </c>
    </row>
    <row r="632" spans="1:5" x14ac:dyDescent="0.2">
      <c r="A632" s="16">
        <v>20180803</v>
      </c>
      <c r="B632" s="17" t="s">
        <v>221</v>
      </c>
      <c r="C632" s="17" t="s">
        <v>424</v>
      </c>
      <c r="D632" s="17">
        <v>55</v>
      </c>
      <c r="E632" s="17" t="s">
        <v>270</v>
      </c>
    </row>
    <row r="633" spans="1:5" x14ac:dyDescent="0.2">
      <c r="A633" s="16">
        <v>20180804</v>
      </c>
      <c r="B633" s="17" t="s">
        <v>221</v>
      </c>
      <c r="C633" s="17" t="s">
        <v>267</v>
      </c>
      <c r="D633" s="17">
        <v>55</v>
      </c>
      <c r="E633" s="17" t="s">
        <v>230</v>
      </c>
    </row>
    <row r="634" spans="1:5" x14ac:dyDescent="0.2">
      <c r="A634" s="16">
        <v>20180805</v>
      </c>
      <c r="B634" s="17" t="s">
        <v>221</v>
      </c>
      <c r="C634" s="17" t="s">
        <v>424</v>
      </c>
      <c r="D634" s="17">
        <v>65</v>
      </c>
      <c r="E634" s="17" t="s">
        <v>270</v>
      </c>
    </row>
    <row r="635" spans="1:5" x14ac:dyDescent="0.2">
      <c r="A635" s="16">
        <v>20180806</v>
      </c>
      <c r="B635" s="17" t="s">
        <v>227</v>
      </c>
      <c r="C635" s="17" t="s">
        <v>424</v>
      </c>
      <c r="D635" s="17">
        <v>55</v>
      </c>
      <c r="E635" s="17" t="s">
        <v>401</v>
      </c>
    </row>
    <row r="636" spans="1:5" x14ac:dyDescent="0.2">
      <c r="A636" s="16">
        <v>20180807</v>
      </c>
      <c r="B636" s="17" t="s">
        <v>221</v>
      </c>
      <c r="C636" s="17" t="s">
        <v>424</v>
      </c>
      <c r="D636" s="17">
        <v>25</v>
      </c>
      <c r="E636" s="17" t="s">
        <v>230</v>
      </c>
    </row>
    <row r="637" spans="1:5" x14ac:dyDescent="0.2">
      <c r="A637" s="16">
        <v>20180809</v>
      </c>
      <c r="B637" s="17" t="s">
        <v>221</v>
      </c>
      <c r="C637" s="17" t="s">
        <v>424</v>
      </c>
      <c r="D637" s="17">
        <v>70</v>
      </c>
      <c r="E637" s="17" t="s">
        <v>224</v>
      </c>
    </row>
    <row r="638" spans="1:5" x14ac:dyDescent="0.2">
      <c r="A638" s="16">
        <v>20180811</v>
      </c>
      <c r="B638" s="17" t="s">
        <v>221</v>
      </c>
      <c r="C638" s="17" t="s">
        <v>424</v>
      </c>
      <c r="D638" s="17">
        <v>50</v>
      </c>
      <c r="E638" s="17" t="s">
        <v>224</v>
      </c>
    </row>
    <row r="639" spans="1:5" x14ac:dyDescent="0.2">
      <c r="A639" s="16">
        <v>20180812</v>
      </c>
      <c r="B639" s="17" t="s">
        <v>455</v>
      </c>
      <c r="C639" s="17" t="s">
        <v>424</v>
      </c>
      <c r="D639" s="17">
        <v>40</v>
      </c>
      <c r="E639" s="17" t="s">
        <v>233</v>
      </c>
    </row>
    <row r="640" spans="1:5" x14ac:dyDescent="0.2">
      <c r="A640" s="16">
        <v>20180813</v>
      </c>
      <c r="B640" s="17" t="s">
        <v>227</v>
      </c>
      <c r="C640" s="17" t="s">
        <v>431</v>
      </c>
      <c r="D640" s="17">
        <v>50</v>
      </c>
      <c r="E640" s="17" t="s">
        <v>430</v>
      </c>
    </row>
    <row r="641" spans="1:5" x14ac:dyDescent="0.2">
      <c r="A641" s="16">
        <v>20180813</v>
      </c>
      <c r="B641" s="17" t="s">
        <v>227</v>
      </c>
      <c r="C641" s="17" t="s">
        <v>424</v>
      </c>
      <c r="D641" s="17">
        <v>50</v>
      </c>
      <c r="E641" s="17" t="s">
        <v>331</v>
      </c>
    </row>
    <row r="642" spans="1:5" x14ac:dyDescent="0.2">
      <c r="A642" s="16">
        <v>20180814</v>
      </c>
      <c r="B642" s="17" t="s">
        <v>227</v>
      </c>
      <c r="C642" s="17" t="s">
        <v>431</v>
      </c>
      <c r="D642" s="17">
        <v>50</v>
      </c>
      <c r="E642" s="17" t="s">
        <v>430</v>
      </c>
    </row>
    <row r="643" spans="1:5" x14ac:dyDescent="0.2">
      <c r="A643" s="16">
        <v>20180814</v>
      </c>
      <c r="B643" s="17" t="s">
        <v>221</v>
      </c>
      <c r="C643" s="17" t="s">
        <v>424</v>
      </c>
      <c r="D643" s="17">
        <v>35</v>
      </c>
      <c r="E643" s="17" t="s">
        <v>230</v>
      </c>
    </row>
    <row r="644" spans="1:5" x14ac:dyDescent="0.2">
      <c r="A644" s="16">
        <v>20180815</v>
      </c>
      <c r="B644" s="17" t="s">
        <v>227</v>
      </c>
      <c r="C644" s="17" t="s">
        <v>431</v>
      </c>
      <c r="D644" s="17">
        <v>50</v>
      </c>
      <c r="E644" s="17" t="s">
        <v>430</v>
      </c>
    </row>
    <row r="645" spans="1:5" x14ac:dyDescent="0.2">
      <c r="A645" s="16">
        <v>20180815</v>
      </c>
      <c r="B645" s="17" t="s">
        <v>221</v>
      </c>
      <c r="C645" s="17" t="s">
        <v>424</v>
      </c>
      <c r="D645" s="17">
        <v>25</v>
      </c>
      <c r="E645" s="17" t="s">
        <v>270</v>
      </c>
    </row>
    <row r="646" spans="1:5" x14ac:dyDescent="0.2">
      <c r="A646" s="16">
        <v>20180816</v>
      </c>
      <c r="B646" s="17" t="s">
        <v>227</v>
      </c>
      <c r="C646" s="17" t="s">
        <v>431</v>
      </c>
      <c r="D646" s="17">
        <v>50</v>
      </c>
      <c r="E646" s="17" t="s">
        <v>430</v>
      </c>
    </row>
    <row r="647" spans="1:5" x14ac:dyDescent="0.2">
      <c r="A647" s="16">
        <v>20180816</v>
      </c>
      <c r="B647" s="17" t="s">
        <v>221</v>
      </c>
      <c r="C647" s="17" t="s">
        <v>424</v>
      </c>
      <c r="D647" s="17">
        <v>55</v>
      </c>
      <c r="E647" s="17" t="s">
        <v>268</v>
      </c>
    </row>
    <row r="648" spans="1:5" x14ac:dyDescent="0.2">
      <c r="A648" s="16">
        <v>20100817</v>
      </c>
      <c r="B648" s="17" t="s">
        <v>227</v>
      </c>
      <c r="C648" s="17" t="s">
        <v>431</v>
      </c>
      <c r="D648" s="17">
        <v>50</v>
      </c>
      <c r="E648" s="17" t="s">
        <v>430</v>
      </c>
    </row>
    <row r="649" spans="1:5" x14ac:dyDescent="0.2">
      <c r="A649" s="16">
        <v>20180818</v>
      </c>
      <c r="B649" s="17" t="s">
        <v>221</v>
      </c>
      <c r="C649" s="17" t="s">
        <v>278</v>
      </c>
      <c r="D649" s="17">
        <v>50</v>
      </c>
      <c r="E649" s="17" t="s">
        <v>230</v>
      </c>
    </row>
    <row r="650" spans="1:5" x14ac:dyDescent="0.2">
      <c r="A650" s="16">
        <v>20180818</v>
      </c>
      <c r="B650" s="17" t="s">
        <v>227</v>
      </c>
      <c r="C650" s="17" t="s">
        <v>431</v>
      </c>
      <c r="D650" s="17">
        <v>50</v>
      </c>
      <c r="E650" s="17" t="s">
        <v>430</v>
      </c>
    </row>
    <row r="651" spans="1:5" x14ac:dyDescent="0.2">
      <c r="A651" s="16">
        <v>20100819</v>
      </c>
      <c r="B651" s="17" t="s">
        <v>456</v>
      </c>
      <c r="C651" s="17" t="s">
        <v>424</v>
      </c>
      <c r="D651" s="17">
        <v>40</v>
      </c>
      <c r="E651" s="17" t="s">
        <v>233</v>
      </c>
    </row>
    <row r="652" spans="1:5" x14ac:dyDescent="0.2">
      <c r="A652" s="16">
        <v>20100819</v>
      </c>
      <c r="B652" s="17" t="s">
        <v>456</v>
      </c>
      <c r="C652" s="17" t="s">
        <v>425</v>
      </c>
      <c r="D652" s="17">
        <v>68</v>
      </c>
      <c r="E652" s="17" t="s">
        <v>233</v>
      </c>
    </row>
    <row r="653" spans="1:5" x14ac:dyDescent="0.2">
      <c r="A653" s="16">
        <v>20180820</v>
      </c>
      <c r="B653" s="17" t="s">
        <v>227</v>
      </c>
      <c r="C653" s="17" t="s">
        <v>431</v>
      </c>
      <c r="D653" s="17">
        <v>50</v>
      </c>
      <c r="E653" s="17" t="s">
        <v>430</v>
      </c>
    </row>
    <row r="654" spans="1:5" x14ac:dyDescent="0.2">
      <c r="A654" s="16">
        <v>20180820</v>
      </c>
      <c r="B654" s="17" t="s">
        <v>227</v>
      </c>
      <c r="C654" s="17" t="s">
        <v>424</v>
      </c>
      <c r="D654" s="17">
        <v>52</v>
      </c>
      <c r="E654" s="17" t="s">
        <v>401</v>
      </c>
    </row>
    <row r="655" spans="1:5" x14ac:dyDescent="0.2">
      <c r="A655" s="16">
        <v>20180821</v>
      </c>
      <c r="B655" s="17" t="s">
        <v>227</v>
      </c>
      <c r="C655" s="17" t="s">
        <v>431</v>
      </c>
      <c r="D655" s="17">
        <v>50</v>
      </c>
      <c r="E655" s="17" t="s">
        <v>430</v>
      </c>
    </row>
    <row r="656" spans="1:5" x14ac:dyDescent="0.2">
      <c r="A656" s="16">
        <v>20180821</v>
      </c>
      <c r="B656" s="17" t="s">
        <v>221</v>
      </c>
      <c r="C656" s="17" t="s">
        <v>424</v>
      </c>
      <c r="D656" s="17">
        <v>40</v>
      </c>
      <c r="E656" s="17" t="s">
        <v>230</v>
      </c>
    </row>
    <row r="657" spans="1:5" x14ac:dyDescent="0.2">
      <c r="A657" s="16">
        <v>20180821</v>
      </c>
      <c r="B657" s="17" t="s">
        <v>221</v>
      </c>
      <c r="C657" s="17" t="s">
        <v>278</v>
      </c>
      <c r="D657" s="17">
        <v>14</v>
      </c>
      <c r="E657" s="17" t="s">
        <v>270</v>
      </c>
    </row>
    <row r="658" spans="1:5" x14ac:dyDescent="0.2">
      <c r="A658" s="16">
        <v>20180822</v>
      </c>
      <c r="B658" s="17" t="s">
        <v>227</v>
      </c>
      <c r="C658" s="17" t="s">
        <v>431</v>
      </c>
      <c r="D658" s="17">
        <v>50</v>
      </c>
      <c r="E658" s="17" t="s">
        <v>430</v>
      </c>
    </row>
    <row r="659" spans="1:5" x14ac:dyDescent="0.2">
      <c r="A659" s="16">
        <v>20180822</v>
      </c>
      <c r="B659" s="17" t="s">
        <v>221</v>
      </c>
      <c r="C659" s="17" t="s">
        <v>458</v>
      </c>
      <c r="D659" s="17">
        <v>25</v>
      </c>
      <c r="E659" s="17" t="s">
        <v>230</v>
      </c>
    </row>
    <row r="660" spans="1:5" x14ac:dyDescent="0.2">
      <c r="A660" s="16">
        <v>20180823</v>
      </c>
      <c r="B660" s="17" t="s">
        <v>227</v>
      </c>
      <c r="C660" s="17" t="s">
        <v>431</v>
      </c>
      <c r="D660" s="17">
        <v>50</v>
      </c>
      <c r="E660" s="17" t="s">
        <v>430</v>
      </c>
    </row>
    <row r="661" spans="1:5" x14ac:dyDescent="0.2">
      <c r="A661" s="16">
        <v>20180823</v>
      </c>
      <c r="B661" s="17" t="s">
        <v>221</v>
      </c>
      <c r="C661" s="17" t="s">
        <v>424</v>
      </c>
      <c r="D661" s="17">
        <v>50</v>
      </c>
      <c r="E661" s="17" t="s">
        <v>268</v>
      </c>
    </row>
    <row r="662" spans="1:5" x14ac:dyDescent="0.2">
      <c r="A662" s="16">
        <v>20180824</v>
      </c>
      <c r="B662" s="17" t="s">
        <v>227</v>
      </c>
      <c r="C662" s="17" t="s">
        <v>431</v>
      </c>
      <c r="D662" s="17">
        <v>50</v>
      </c>
      <c r="E662" s="17" t="s">
        <v>430</v>
      </c>
    </row>
    <row r="663" spans="1:5" x14ac:dyDescent="0.2">
      <c r="A663" s="16">
        <v>20180825</v>
      </c>
      <c r="B663" s="17" t="s">
        <v>256</v>
      </c>
      <c r="C663" s="17" t="s">
        <v>425</v>
      </c>
      <c r="D663" s="17">
        <v>65</v>
      </c>
      <c r="E663" s="17" t="s">
        <v>233</v>
      </c>
    </row>
    <row r="664" spans="1:5" x14ac:dyDescent="0.2">
      <c r="A664" s="16">
        <v>20180825</v>
      </c>
      <c r="B664" s="17" t="s">
        <v>256</v>
      </c>
      <c r="C664" s="17" t="s">
        <v>424</v>
      </c>
      <c r="D664" s="17">
        <v>40</v>
      </c>
      <c r="E664" s="17" t="s">
        <v>233</v>
      </c>
    </row>
    <row r="665" spans="1:5" x14ac:dyDescent="0.2">
      <c r="A665" s="16">
        <v>20100826</v>
      </c>
      <c r="B665" s="17" t="s">
        <v>261</v>
      </c>
      <c r="C665" s="17" t="s">
        <v>424</v>
      </c>
      <c r="D665" s="17">
        <v>40</v>
      </c>
      <c r="E665" s="17" t="s">
        <v>233</v>
      </c>
    </row>
    <row r="666" spans="1:5" x14ac:dyDescent="0.2">
      <c r="A666" s="16">
        <v>20180826</v>
      </c>
      <c r="B666" s="17" t="s">
        <v>261</v>
      </c>
      <c r="C666" s="17" t="s">
        <v>267</v>
      </c>
      <c r="D666" s="17">
        <v>40</v>
      </c>
      <c r="E666" s="17" t="s">
        <v>233</v>
      </c>
    </row>
    <row r="667" spans="1:5" x14ac:dyDescent="0.2">
      <c r="A667" s="16">
        <v>20180826</v>
      </c>
      <c r="B667" s="17" t="s">
        <v>227</v>
      </c>
      <c r="C667" s="17" t="s">
        <v>431</v>
      </c>
      <c r="D667" s="17">
        <v>50</v>
      </c>
      <c r="E667" s="17" t="s">
        <v>430</v>
      </c>
    </row>
    <row r="668" spans="1:5" x14ac:dyDescent="0.2">
      <c r="A668" s="16">
        <v>20180827</v>
      </c>
      <c r="B668" s="17" t="s">
        <v>227</v>
      </c>
      <c r="C668" s="17" t="s">
        <v>424</v>
      </c>
      <c r="D668" s="17">
        <v>50</v>
      </c>
      <c r="E668" s="17" t="s">
        <v>401</v>
      </c>
    </row>
    <row r="669" spans="1:5" x14ac:dyDescent="0.2">
      <c r="A669" s="16">
        <v>20180828</v>
      </c>
      <c r="B669" s="17" t="s">
        <v>227</v>
      </c>
      <c r="C669" s="17" t="s">
        <v>431</v>
      </c>
      <c r="D669" s="17">
        <v>20</v>
      </c>
      <c r="E669" s="17" t="s">
        <v>430</v>
      </c>
    </row>
    <row r="670" spans="1:5" x14ac:dyDescent="0.2">
      <c r="A670" s="16">
        <v>20180828</v>
      </c>
      <c r="B670" s="17" t="s">
        <v>221</v>
      </c>
      <c r="C670" s="17" t="s">
        <v>424</v>
      </c>
      <c r="D670" s="17">
        <v>50</v>
      </c>
      <c r="E670" s="17" t="s">
        <v>268</v>
      </c>
    </row>
    <row r="671" spans="1:5" x14ac:dyDescent="0.2">
      <c r="A671" s="16">
        <v>20100829</v>
      </c>
      <c r="B671" s="17" t="s">
        <v>227</v>
      </c>
      <c r="C671" s="17" t="s">
        <v>431</v>
      </c>
      <c r="D671" s="17">
        <v>30</v>
      </c>
      <c r="E671" s="17" t="s">
        <v>430</v>
      </c>
    </row>
    <row r="672" spans="1:5" x14ac:dyDescent="0.2">
      <c r="A672" s="16">
        <v>20100830</v>
      </c>
      <c r="B672" s="17" t="s">
        <v>227</v>
      </c>
      <c r="C672" s="17" t="s">
        <v>431</v>
      </c>
      <c r="D672" s="17">
        <v>50</v>
      </c>
      <c r="E672" s="17" t="s">
        <v>430</v>
      </c>
    </row>
    <row r="673" spans="1:5" x14ac:dyDescent="0.2">
      <c r="A673" s="16">
        <v>20180830</v>
      </c>
      <c r="B673" s="17" t="s">
        <v>221</v>
      </c>
      <c r="C673" s="17" t="s">
        <v>424</v>
      </c>
      <c r="D673" s="17">
        <v>50</v>
      </c>
      <c r="E673" s="17" t="s">
        <v>268</v>
      </c>
    </row>
    <row r="674" spans="1:5" x14ac:dyDescent="0.2">
      <c r="A674" s="16">
        <v>20180831</v>
      </c>
      <c r="B674" s="17" t="s">
        <v>227</v>
      </c>
      <c r="C674" s="17" t="s">
        <v>431</v>
      </c>
      <c r="D674" s="17">
        <v>50</v>
      </c>
      <c r="E674" s="17" t="s">
        <v>430</v>
      </c>
    </row>
    <row r="675" spans="1:5" x14ac:dyDescent="0.2">
      <c r="A675" s="16">
        <v>20180901</v>
      </c>
      <c r="B675" s="17" t="s">
        <v>221</v>
      </c>
      <c r="C675" s="17" t="s">
        <v>424</v>
      </c>
      <c r="D675" s="17">
        <v>50</v>
      </c>
      <c r="E675" s="17" t="s">
        <v>268</v>
      </c>
    </row>
    <row r="676" spans="1:5" x14ac:dyDescent="0.2">
      <c r="A676" s="16">
        <v>20180902</v>
      </c>
      <c r="B676" s="17" t="s">
        <v>455</v>
      </c>
      <c r="C676" s="17" t="s">
        <v>424</v>
      </c>
      <c r="D676" s="17">
        <v>40</v>
      </c>
      <c r="E676" s="17" t="s">
        <v>233</v>
      </c>
    </row>
    <row r="677" spans="1:5" x14ac:dyDescent="0.2">
      <c r="A677" s="16">
        <v>20100903</v>
      </c>
      <c r="B677" s="17" t="s">
        <v>227</v>
      </c>
      <c r="C677" s="17" t="s">
        <v>431</v>
      </c>
      <c r="D677" s="17">
        <v>50</v>
      </c>
      <c r="E677" s="17" t="s">
        <v>430</v>
      </c>
    </row>
    <row r="678" spans="1:5" x14ac:dyDescent="0.2">
      <c r="A678" s="16">
        <v>20180903</v>
      </c>
      <c r="B678" s="17" t="s">
        <v>227</v>
      </c>
      <c r="C678" s="17" t="s">
        <v>424</v>
      </c>
      <c r="D678" s="17">
        <v>50</v>
      </c>
      <c r="E678" s="17" t="s">
        <v>465</v>
      </c>
    </row>
    <row r="679" spans="1:5" x14ac:dyDescent="0.2">
      <c r="A679" s="16">
        <v>20180904</v>
      </c>
      <c r="B679" s="17" t="s">
        <v>227</v>
      </c>
      <c r="C679" s="17" t="s">
        <v>431</v>
      </c>
      <c r="D679" s="17">
        <v>50</v>
      </c>
      <c r="E679" s="17" t="s">
        <v>430</v>
      </c>
    </row>
    <row r="680" spans="1:5" x14ac:dyDescent="0.2">
      <c r="A680" s="16">
        <v>20180904</v>
      </c>
      <c r="B680" s="17" t="s">
        <v>221</v>
      </c>
      <c r="C680" s="17" t="s">
        <v>424</v>
      </c>
      <c r="D680" s="17">
        <v>50</v>
      </c>
      <c r="E680" s="17" t="s">
        <v>223</v>
      </c>
    </row>
    <row r="681" spans="1:5" x14ac:dyDescent="0.2">
      <c r="A681" s="16">
        <v>20180905</v>
      </c>
      <c r="B681" s="17" t="s">
        <v>227</v>
      </c>
      <c r="C681" s="17" t="s">
        <v>431</v>
      </c>
      <c r="D681" s="17">
        <v>50</v>
      </c>
      <c r="E681" s="17" t="s">
        <v>430</v>
      </c>
    </row>
    <row r="682" spans="1:5" x14ac:dyDescent="0.2">
      <c r="A682" s="16">
        <v>20180905</v>
      </c>
      <c r="B682" s="17" t="s">
        <v>221</v>
      </c>
      <c r="C682" s="17" t="s">
        <v>424</v>
      </c>
      <c r="D682" s="17">
        <v>50</v>
      </c>
      <c r="E682" s="17" t="s">
        <v>223</v>
      </c>
    </row>
    <row r="683" spans="1:5" x14ac:dyDescent="0.2">
      <c r="A683" s="16">
        <v>20180906</v>
      </c>
      <c r="B683" s="17" t="s">
        <v>227</v>
      </c>
      <c r="C683" s="17" t="s">
        <v>431</v>
      </c>
      <c r="D683" s="17">
        <v>50</v>
      </c>
      <c r="E683" s="17" t="s">
        <v>430</v>
      </c>
    </row>
    <row r="684" spans="1:5" x14ac:dyDescent="0.2">
      <c r="A684" s="16">
        <v>20180906</v>
      </c>
      <c r="B684" s="17" t="s">
        <v>221</v>
      </c>
      <c r="C684" s="17" t="s">
        <v>424</v>
      </c>
      <c r="D684" s="17">
        <v>50</v>
      </c>
      <c r="E684" s="17" t="s">
        <v>224</v>
      </c>
    </row>
    <row r="685" spans="1:5" x14ac:dyDescent="0.2">
      <c r="A685" s="16">
        <v>20180908</v>
      </c>
      <c r="B685" s="17" t="s">
        <v>221</v>
      </c>
      <c r="C685" s="17" t="s">
        <v>424</v>
      </c>
      <c r="D685" s="17">
        <v>50</v>
      </c>
      <c r="E685" s="17" t="s">
        <v>223</v>
      </c>
    </row>
    <row r="686" spans="1:5" x14ac:dyDescent="0.2">
      <c r="A686" s="16">
        <v>20100909</v>
      </c>
      <c r="B686" s="17" t="s">
        <v>221</v>
      </c>
      <c r="C686" s="17" t="s">
        <v>424</v>
      </c>
      <c r="D686" s="17">
        <v>30</v>
      </c>
      <c r="E686" s="17" t="s">
        <v>223</v>
      </c>
    </row>
    <row r="687" spans="1:5" x14ac:dyDescent="0.2">
      <c r="A687" s="16">
        <v>20180909</v>
      </c>
      <c r="B687" s="17" t="s">
        <v>227</v>
      </c>
      <c r="C687" s="17" t="s">
        <v>431</v>
      </c>
      <c r="D687" s="17">
        <v>50</v>
      </c>
      <c r="E687" s="17" t="s">
        <v>430</v>
      </c>
    </row>
    <row r="688" spans="1:5" x14ac:dyDescent="0.2">
      <c r="A688" s="16">
        <v>20180910</v>
      </c>
      <c r="B688" s="17" t="s">
        <v>227</v>
      </c>
      <c r="C688" s="17" t="s">
        <v>431</v>
      </c>
      <c r="D688" s="17">
        <v>50</v>
      </c>
      <c r="E688" s="17" t="s">
        <v>430</v>
      </c>
    </row>
    <row r="689" spans="1:5" x14ac:dyDescent="0.2">
      <c r="A689" s="16">
        <v>20180910</v>
      </c>
      <c r="B689" s="17" t="s">
        <v>227</v>
      </c>
      <c r="C689" s="17" t="s">
        <v>226</v>
      </c>
      <c r="D689" s="17">
        <v>15</v>
      </c>
      <c r="E689" s="17" t="s">
        <v>466</v>
      </c>
    </row>
    <row r="690" spans="1:5" x14ac:dyDescent="0.2">
      <c r="A690" s="16">
        <v>20180910</v>
      </c>
      <c r="B690" s="17" t="s">
        <v>227</v>
      </c>
      <c r="C690" s="17" t="s">
        <v>424</v>
      </c>
      <c r="D690" s="17">
        <v>40</v>
      </c>
      <c r="E690" s="17" t="s">
        <v>466</v>
      </c>
    </row>
    <row r="691" spans="1:5" x14ac:dyDescent="0.2">
      <c r="A691" s="16">
        <v>20180911</v>
      </c>
      <c r="B691" s="17" t="s">
        <v>227</v>
      </c>
      <c r="C691" s="17" t="s">
        <v>431</v>
      </c>
      <c r="D691" s="17">
        <v>50</v>
      </c>
      <c r="E691" s="17" t="s">
        <v>430</v>
      </c>
    </row>
    <row r="692" spans="1:5" x14ac:dyDescent="0.2">
      <c r="A692" s="16">
        <v>20180911</v>
      </c>
      <c r="B692" s="17" t="s">
        <v>221</v>
      </c>
      <c r="C692" s="17" t="s">
        <v>226</v>
      </c>
      <c r="D692" s="17">
        <v>25</v>
      </c>
      <c r="E692" s="17" t="s">
        <v>268</v>
      </c>
    </row>
    <row r="693" spans="1:5" x14ac:dyDescent="0.2">
      <c r="A693" s="16">
        <v>20180911</v>
      </c>
      <c r="B693" s="17" t="s">
        <v>221</v>
      </c>
      <c r="C693" s="17" t="s">
        <v>424</v>
      </c>
      <c r="D693" s="17">
        <v>40</v>
      </c>
      <c r="E693" s="17" t="s">
        <v>268</v>
      </c>
    </row>
    <row r="694" spans="1:5" x14ac:dyDescent="0.2">
      <c r="A694" s="16">
        <v>20180912</v>
      </c>
      <c r="B694" s="17" t="s">
        <v>221</v>
      </c>
      <c r="C694" s="17" t="s">
        <v>226</v>
      </c>
      <c r="D694" s="17">
        <v>20</v>
      </c>
      <c r="E694" s="17" t="s">
        <v>270</v>
      </c>
    </row>
    <row r="695" spans="1:5" x14ac:dyDescent="0.2">
      <c r="A695" s="16">
        <v>20180913</v>
      </c>
      <c r="B695" s="17" t="s">
        <v>221</v>
      </c>
      <c r="C695" s="17" t="s">
        <v>424</v>
      </c>
      <c r="D695" s="17">
        <v>50</v>
      </c>
      <c r="E695" s="17" t="s">
        <v>268</v>
      </c>
    </row>
    <row r="696" spans="1:5" x14ac:dyDescent="0.2">
      <c r="A696" s="16">
        <v>20180914</v>
      </c>
      <c r="B696" s="17" t="s">
        <v>227</v>
      </c>
      <c r="C696" s="17" t="s">
        <v>431</v>
      </c>
      <c r="D696" s="17">
        <v>50</v>
      </c>
      <c r="E696" s="17" t="s">
        <v>430</v>
      </c>
    </row>
    <row r="697" spans="1:5" x14ac:dyDescent="0.2">
      <c r="A697" s="16">
        <v>20180915</v>
      </c>
      <c r="B697" s="17" t="s">
        <v>227</v>
      </c>
      <c r="C697" s="17" t="s">
        <v>425</v>
      </c>
      <c r="D697" s="17">
        <v>64</v>
      </c>
      <c r="E697" s="17" t="s">
        <v>233</v>
      </c>
    </row>
    <row r="698" spans="1:5" x14ac:dyDescent="0.2">
      <c r="A698" s="16">
        <v>20180916</v>
      </c>
      <c r="B698" s="17" t="s">
        <v>456</v>
      </c>
      <c r="C698" s="17" t="s">
        <v>424</v>
      </c>
      <c r="D698" s="17">
        <v>40</v>
      </c>
      <c r="E698" s="17" t="s">
        <v>233</v>
      </c>
    </row>
    <row r="699" spans="1:5" x14ac:dyDescent="0.2">
      <c r="A699" s="16">
        <v>20180917</v>
      </c>
      <c r="B699" s="17" t="s">
        <v>227</v>
      </c>
      <c r="C699" s="17" t="s">
        <v>431</v>
      </c>
      <c r="D699" s="17">
        <v>50</v>
      </c>
      <c r="E699" s="17" t="s">
        <v>430</v>
      </c>
    </row>
    <row r="700" spans="1:5" x14ac:dyDescent="0.2">
      <c r="A700" s="16">
        <v>20180917</v>
      </c>
      <c r="B700" s="17" t="s">
        <v>227</v>
      </c>
      <c r="C700" s="17" t="s">
        <v>424</v>
      </c>
      <c r="D700" s="17">
        <v>50</v>
      </c>
      <c r="E700" s="17" t="s">
        <v>469</v>
      </c>
    </row>
    <row r="701" spans="1:5" x14ac:dyDescent="0.2">
      <c r="A701" s="16">
        <v>20180918</v>
      </c>
      <c r="B701" s="17" t="s">
        <v>227</v>
      </c>
      <c r="C701" s="17" t="s">
        <v>431</v>
      </c>
      <c r="D701" s="17">
        <v>50</v>
      </c>
      <c r="E701" s="17" t="s">
        <v>430</v>
      </c>
    </row>
    <row r="702" spans="1:5" x14ac:dyDescent="0.2">
      <c r="A702" s="16">
        <v>20180918</v>
      </c>
      <c r="B702" s="17" t="s">
        <v>221</v>
      </c>
      <c r="C702" s="17" t="s">
        <v>424</v>
      </c>
      <c r="D702" s="17">
        <v>50</v>
      </c>
      <c r="E702" s="17" t="s">
        <v>222</v>
      </c>
    </row>
    <row r="703" spans="1:5" x14ac:dyDescent="0.2">
      <c r="A703" s="16">
        <v>20180919</v>
      </c>
      <c r="B703" s="17" t="s">
        <v>470</v>
      </c>
      <c r="C703" s="17" t="s">
        <v>424</v>
      </c>
      <c r="D703" s="17">
        <v>30</v>
      </c>
      <c r="E703" s="17" t="s">
        <v>286</v>
      </c>
    </row>
    <row r="704" spans="1:5" x14ac:dyDescent="0.2">
      <c r="A704" s="16">
        <v>20480920</v>
      </c>
      <c r="B704" s="17" t="s">
        <v>227</v>
      </c>
      <c r="C704" s="17" t="s">
        <v>431</v>
      </c>
      <c r="D704" s="17">
        <v>20</v>
      </c>
      <c r="E704" s="17" t="s">
        <v>430</v>
      </c>
    </row>
    <row r="705" spans="1:5" x14ac:dyDescent="0.2">
      <c r="A705" s="16">
        <v>20180920</v>
      </c>
      <c r="B705" s="17" t="s">
        <v>221</v>
      </c>
      <c r="C705" s="17" t="s">
        <v>424</v>
      </c>
      <c r="D705" s="17">
        <v>50</v>
      </c>
      <c r="E705" s="17" t="s">
        <v>268</v>
      </c>
    </row>
    <row r="706" spans="1:5" x14ac:dyDescent="0.2">
      <c r="A706" s="16">
        <v>20180922</v>
      </c>
      <c r="B706" s="17" t="s">
        <v>221</v>
      </c>
      <c r="C706" s="17" t="s">
        <v>425</v>
      </c>
      <c r="D706" s="17">
        <v>30</v>
      </c>
      <c r="E706" s="17" t="s">
        <v>230</v>
      </c>
    </row>
    <row r="707" spans="1:5" x14ac:dyDescent="0.2">
      <c r="A707" s="16">
        <v>20180923</v>
      </c>
      <c r="B707" s="17" t="s">
        <v>248</v>
      </c>
      <c r="C707" s="17" t="s">
        <v>424</v>
      </c>
      <c r="D707" s="17">
        <v>40</v>
      </c>
      <c r="E707" s="17" t="s">
        <v>233</v>
      </c>
    </row>
    <row r="708" spans="1:5" x14ac:dyDescent="0.2">
      <c r="A708" s="16">
        <v>20180924</v>
      </c>
      <c r="B708" s="17" t="s">
        <v>227</v>
      </c>
      <c r="C708" s="17" t="s">
        <v>431</v>
      </c>
      <c r="D708" s="17">
        <v>30</v>
      </c>
      <c r="E708" s="17" t="s">
        <v>430</v>
      </c>
    </row>
    <row r="709" spans="1:5" x14ac:dyDescent="0.2">
      <c r="A709" s="16">
        <v>20180924</v>
      </c>
      <c r="B709" s="17" t="s">
        <v>227</v>
      </c>
      <c r="C709" s="17" t="s">
        <v>424</v>
      </c>
      <c r="D709" s="17">
        <v>50</v>
      </c>
      <c r="E709" s="17" t="s">
        <v>469</v>
      </c>
    </row>
    <row r="710" spans="1:5" x14ac:dyDescent="0.2">
      <c r="A710" s="16">
        <v>20180925</v>
      </c>
      <c r="B710" s="17" t="s">
        <v>221</v>
      </c>
      <c r="C710" s="17" t="s">
        <v>424</v>
      </c>
      <c r="D710" s="17">
        <v>20</v>
      </c>
      <c r="E710" s="17" t="s">
        <v>224</v>
      </c>
    </row>
    <row r="711" spans="1:5" x14ac:dyDescent="0.2">
      <c r="A711" s="16">
        <v>20180926</v>
      </c>
      <c r="B711" s="17" t="s">
        <v>227</v>
      </c>
      <c r="C711" s="17" t="s">
        <v>431</v>
      </c>
      <c r="D711" s="17">
        <v>50</v>
      </c>
      <c r="E711" s="17" t="s">
        <v>430</v>
      </c>
    </row>
    <row r="712" spans="1:5" x14ac:dyDescent="0.2">
      <c r="A712" s="16">
        <v>20180927</v>
      </c>
      <c r="B712" s="17" t="s">
        <v>221</v>
      </c>
      <c r="C712" s="17" t="s">
        <v>424</v>
      </c>
      <c r="D712" s="17">
        <v>50</v>
      </c>
      <c r="E712" s="17" t="s">
        <v>222</v>
      </c>
    </row>
    <row r="713" spans="1:5" x14ac:dyDescent="0.2">
      <c r="A713" s="16">
        <v>20180928</v>
      </c>
      <c r="B713" s="17" t="s">
        <v>227</v>
      </c>
      <c r="C713" s="17" t="s">
        <v>431</v>
      </c>
      <c r="D713" s="17">
        <v>30</v>
      </c>
      <c r="E713" s="17" t="s">
        <v>430</v>
      </c>
    </row>
    <row r="714" spans="1:5" x14ac:dyDescent="0.2">
      <c r="A714" s="16">
        <v>20180929</v>
      </c>
      <c r="B714" s="17" t="s">
        <v>221</v>
      </c>
      <c r="C714" s="17" t="s">
        <v>424</v>
      </c>
      <c r="D714" s="17">
        <v>66</v>
      </c>
      <c r="E714" s="17" t="s">
        <v>230</v>
      </c>
    </row>
    <row r="715" spans="1:5" x14ac:dyDescent="0.2">
      <c r="A715" s="16">
        <v>20180930</v>
      </c>
      <c r="B715" s="17" t="s">
        <v>470</v>
      </c>
      <c r="C715" s="17" t="s">
        <v>425</v>
      </c>
      <c r="D715" s="17">
        <v>48</v>
      </c>
      <c r="E715" s="17" t="s">
        <v>233</v>
      </c>
    </row>
    <row r="716" spans="1:5" x14ac:dyDescent="0.2">
      <c r="A716" s="16">
        <v>20180930</v>
      </c>
      <c r="B716" s="17" t="s">
        <v>470</v>
      </c>
      <c r="C716" s="17" t="s">
        <v>226</v>
      </c>
      <c r="D716" s="17">
        <v>48</v>
      </c>
      <c r="E716" s="17" t="s">
        <v>233</v>
      </c>
    </row>
    <row r="717" spans="1:5" x14ac:dyDescent="0.2">
      <c r="A717" s="16">
        <v>20181001</v>
      </c>
      <c r="B717" s="17" t="s">
        <v>227</v>
      </c>
      <c r="C717" s="17" t="s">
        <v>431</v>
      </c>
      <c r="D717" s="17">
        <v>30</v>
      </c>
      <c r="E717" s="17" t="s">
        <v>430</v>
      </c>
    </row>
    <row r="718" spans="1:5" x14ac:dyDescent="0.2">
      <c r="A718" s="16">
        <v>20181001</v>
      </c>
      <c r="B718" s="17" t="s">
        <v>227</v>
      </c>
      <c r="C718" s="17" t="s">
        <v>424</v>
      </c>
      <c r="D718" s="17">
        <v>50</v>
      </c>
      <c r="E718" s="17" t="s">
        <v>408</v>
      </c>
    </row>
    <row r="719" spans="1:5" x14ac:dyDescent="0.2">
      <c r="A719" s="16">
        <v>20181002</v>
      </c>
      <c r="B719" s="17" t="s">
        <v>221</v>
      </c>
      <c r="C719" s="17" t="s">
        <v>425</v>
      </c>
      <c r="D719" s="17">
        <v>100</v>
      </c>
      <c r="E719" s="17" t="s">
        <v>222</v>
      </c>
    </row>
    <row r="720" spans="1:5" x14ac:dyDescent="0.2">
      <c r="A720" s="16">
        <v>20181003</v>
      </c>
      <c r="B720" s="17" t="s">
        <v>227</v>
      </c>
      <c r="C720" s="17" t="s">
        <v>431</v>
      </c>
      <c r="D720" s="17">
        <v>50</v>
      </c>
      <c r="E720" s="17" t="s">
        <v>430</v>
      </c>
    </row>
    <row r="721" spans="1:5" x14ac:dyDescent="0.2">
      <c r="A721" s="16">
        <v>20181004</v>
      </c>
      <c r="B721" s="17" t="s">
        <v>221</v>
      </c>
      <c r="C721" s="17" t="s">
        <v>425</v>
      </c>
      <c r="D721" s="17">
        <v>100</v>
      </c>
      <c r="E721" s="17" t="s">
        <v>222</v>
      </c>
    </row>
    <row r="722" spans="1:5" x14ac:dyDescent="0.2">
      <c r="A722" s="16">
        <v>20181005</v>
      </c>
      <c r="B722" s="17" t="s">
        <v>227</v>
      </c>
      <c r="C722" s="17" t="s">
        <v>431</v>
      </c>
      <c r="D722" s="17">
        <v>50</v>
      </c>
      <c r="E722" s="17" t="s">
        <v>430</v>
      </c>
    </row>
    <row r="723" spans="1:5" x14ac:dyDescent="0.2">
      <c r="A723" s="16">
        <v>20181006</v>
      </c>
      <c r="B723" s="17" t="s">
        <v>282</v>
      </c>
      <c r="C723" s="17" t="s">
        <v>425</v>
      </c>
      <c r="D723" s="17">
        <v>48</v>
      </c>
      <c r="E723" s="17" t="s">
        <v>233</v>
      </c>
    </row>
    <row r="724" spans="1:5" x14ac:dyDescent="0.2">
      <c r="A724" s="16">
        <v>20181006</v>
      </c>
      <c r="B724" s="17" t="s">
        <v>282</v>
      </c>
      <c r="C724" s="17" t="s">
        <v>226</v>
      </c>
      <c r="D724" s="17">
        <v>48</v>
      </c>
      <c r="E724" s="17" t="s">
        <v>233</v>
      </c>
    </row>
    <row r="725" spans="1:5" x14ac:dyDescent="0.2">
      <c r="A725" s="16">
        <v>20181007</v>
      </c>
      <c r="B725" s="17" t="s">
        <v>221</v>
      </c>
      <c r="C725" s="17" t="s">
        <v>425</v>
      </c>
      <c r="D725" s="17">
        <v>121</v>
      </c>
      <c r="E725" s="17" t="s">
        <v>222</v>
      </c>
    </row>
    <row r="726" spans="1:5" x14ac:dyDescent="0.2">
      <c r="A726" s="16">
        <v>20181008</v>
      </c>
      <c r="B726" s="17" t="s">
        <v>227</v>
      </c>
      <c r="C726" s="17" t="s">
        <v>431</v>
      </c>
      <c r="D726" s="17">
        <v>50</v>
      </c>
      <c r="E726" s="17" t="s">
        <v>430</v>
      </c>
    </row>
    <row r="727" spans="1:5" x14ac:dyDescent="0.2">
      <c r="A727" s="16">
        <v>20181008</v>
      </c>
      <c r="B727" s="17" t="s">
        <v>227</v>
      </c>
      <c r="C727" s="17" t="s">
        <v>424</v>
      </c>
      <c r="D727" s="17">
        <v>50</v>
      </c>
      <c r="E727" s="17" t="s">
        <v>474</v>
      </c>
    </row>
    <row r="728" spans="1:5" x14ac:dyDescent="0.2">
      <c r="A728" s="16">
        <v>20181009</v>
      </c>
      <c r="B728" s="17" t="s">
        <v>221</v>
      </c>
      <c r="C728" s="17" t="s">
        <v>425</v>
      </c>
      <c r="D728" s="17">
        <v>100</v>
      </c>
      <c r="E728" s="17" t="s">
        <v>268</v>
      </c>
    </row>
    <row r="729" spans="1:5" x14ac:dyDescent="0.2">
      <c r="A729" s="16">
        <v>20181010</v>
      </c>
      <c r="B729" s="17" t="s">
        <v>227</v>
      </c>
      <c r="C729" s="17" t="s">
        <v>431</v>
      </c>
      <c r="D729" s="17">
        <v>50</v>
      </c>
      <c r="E729" s="17" t="s">
        <v>430</v>
      </c>
    </row>
    <row r="730" spans="1:5" x14ac:dyDescent="0.2">
      <c r="A730" s="16">
        <v>20181011</v>
      </c>
      <c r="B730" s="17" t="s">
        <v>221</v>
      </c>
      <c r="C730" s="17" t="s">
        <v>425</v>
      </c>
      <c r="D730" s="17">
        <v>48</v>
      </c>
      <c r="E730" s="17" t="s">
        <v>268</v>
      </c>
    </row>
    <row r="731" spans="1:5" x14ac:dyDescent="0.2">
      <c r="A731" s="16">
        <v>20181011</v>
      </c>
      <c r="B731" s="17" t="s">
        <v>221</v>
      </c>
      <c r="C731" s="17" t="s">
        <v>226</v>
      </c>
      <c r="D731" s="17">
        <v>100</v>
      </c>
      <c r="E731" s="17" t="s">
        <v>268</v>
      </c>
    </row>
    <row r="732" spans="1:5" x14ac:dyDescent="0.2">
      <c r="A732" s="16">
        <v>20181013</v>
      </c>
      <c r="B732" s="17" t="s">
        <v>221</v>
      </c>
      <c r="C732" s="17" t="s">
        <v>425</v>
      </c>
      <c r="D732" s="17">
        <v>58</v>
      </c>
      <c r="E732" s="17" t="s">
        <v>223</v>
      </c>
    </row>
    <row r="733" spans="1:5" x14ac:dyDescent="0.2">
      <c r="A733" s="16">
        <v>20181013</v>
      </c>
      <c r="B733" s="17" t="s">
        <v>221</v>
      </c>
      <c r="C733" s="17" t="s">
        <v>226</v>
      </c>
      <c r="D733" s="17">
        <v>30</v>
      </c>
      <c r="E733" s="17" t="s">
        <v>223</v>
      </c>
    </row>
    <row r="734" spans="1:5" x14ac:dyDescent="0.2">
      <c r="A734" s="16">
        <v>20181014</v>
      </c>
      <c r="B734" s="17" t="s">
        <v>248</v>
      </c>
      <c r="C734" s="17" t="s">
        <v>425</v>
      </c>
      <c r="D734" s="17">
        <v>51</v>
      </c>
      <c r="E734" s="17" t="s">
        <v>233</v>
      </c>
    </row>
    <row r="735" spans="1:5" x14ac:dyDescent="0.2">
      <c r="A735" s="16">
        <v>20181014</v>
      </c>
      <c r="B735" s="17" t="s">
        <v>248</v>
      </c>
      <c r="C735" s="17" t="s">
        <v>226</v>
      </c>
      <c r="D735" s="17">
        <v>48</v>
      </c>
      <c r="E735" s="17" t="s">
        <v>233</v>
      </c>
    </row>
    <row r="736" spans="1:5" x14ac:dyDescent="0.2">
      <c r="A736" s="16">
        <v>20181015</v>
      </c>
      <c r="B736" s="17" t="s">
        <v>227</v>
      </c>
      <c r="C736" s="17" t="s">
        <v>431</v>
      </c>
      <c r="D736" s="17">
        <v>50</v>
      </c>
      <c r="E736" s="17" t="s">
        <v>430</v>
      </c>
    </row>
    <row r="737" spans="1:5" x14ac:dyDescent="0.2">
      <c r="A737" s="16">
        <v>20181015</v>
      </c>
      <c r="B737" s="17" t="s">
        <v>227</v>
      </c>
      <c r="C737" s="17" t="s">
        <v>424</v>
      </c>
      <c r="D737" s="17">
        <v>50</v>
      </c>
      <c r="E737" s="17" t="s">
        <v>477</v>
      </c>
    </row>
    <row r="738" spans="1:5" x14ac:dyDescent="0.2">
      <c r="A738" s="16">
        <v>20181016</v>
      </c>
      <c r="B738" s="17" t="s">
        <v>221</v>
      </c>
      <c r="C738" s="17" t="s">
        <v>425</v>
      </c>
      <c r="D738" s="17">
        <v>48</v>
      </c>
      <c r="E738" s="17" t="s">
        <v>224</v>
      </c>
    </row>
    <row r="739" spans="1:5" x14ac:dyDescent="0.2">
      <c r="A739" s="16">
        <v>20181016</v>
      </c>
      <c r="B739" s="17" t="s">
        <v>221</v>
      </c>
      <c r="C739" s="17" t="s">
        <v>226</v>
      </c>
      <c r="D739" s="17">
        <v>60</v>
      </c>
      <c r="E739" s="17" t="s">
        <v>224</v>
      </c>
    </row>
    <row r="740" spans="1:5" x14ac:dyDescent="0.2">
      <c r="A740" s="16">
        <v>20181017</v>
      </c>
      <c r="B740" s="17" t="s">
        <v>227</v>
      </c>
      <c r="C740" s="17" t="s">
        <v>431</v>
      </c>
      <c r="D740" s="17">
        <v>50</v>
      </c>
      <c r="E740" s="17" t="s">
        <v>430</v>
      </c>
    </row>
    <row r="741" spans="1:5" x14ac:dyDescent="0.2">
      <c r="A741" s="16">
        <v>20181018</v>
      </c>
      <c r="B741" s="17" t="s">
        <v>221</v>
      </c>
      <c r="C741" s="17" t="s">
        <v>425</v>
      </c>
      <c r="D741" s="17">
        <v>96</v>
      </c>
      <c r="E741" s="17" t="s">
        <v>268</v>
      </c>
    </row>
    <row r="742" spans="1:5" x14ac:dyDescent="0.2">
      <c r="A742" s="16">
        <v>20181020</v>
      </c>
      <c r="B742" s="17" t="s">
        <v>221</v>
      </c>
      <c r="C742" s="17" t="s">
        <v>425</v>
      </c>
      <c r="D742" s="17">
        <v>52</v>
      </c>
      <c r="E742" s="17" t="s">
        <v>230</v>
      </c>
    </row>
    <row r="743" spans="1:5" x14ac:dyDescent="0.2">
      <c r="A743" s="16">
        <v>20181022</v>
      </c>
      <c r="B743" s="17" t="s">
        <v>227</v>
      </c>
      <c r="C743" s="17" t="s">
        <v>431</v>
      </c>
      <c r="D743" s="17">
        <v>50</v>
      </c>
      <c r="E743" s="17" t="s">
        <v>430</v>
      </c>
    </row>
    <row r="744" spans="1:5" x14ac:dyDescent="0.2">
      <c r="A744" s="16">
        <v>20181022</v>
      </c>
      <c r="B744" s="17" t="s">
        <v>227</v>
      </c>
      <c r="C744" s="17" t="s">
        <v>424</v>
      </c>
      <c r="D744" s="17">
        <v>50</v>
      </c>
      <c r="E744" s="17" t="s">
        <v>477</v>
      </c>
    </row>
    <row r="745" spans="1:5" x14ac:dyDescent="0.2">
      <c r="A745" s="16">
        <v>20181023</v>
      </c>
      <c r="B745" s="17" t="s">
        <v>221</v>
      </c>
      <c r="C745" s="17" t="s">
        <v>425</v>
      </c>
      <c r="D745" s="17">
        <v>48</v>
      </c>
      <c r="E745" s="17" t="s">
        <v>268</v>
      </c>
    </row>
    <row r="746" spans="1:5" x14ac:dyDescent="0.2">
      <c r="A746" s="16">
        <v>20181024</v>
      </c>
      <c r="B746" s="17" t="s">
        <v>227</v>
      </c>
      <c r="C746" s="17" t="s">
        <v>431</v>
      </c>
      <c r="D746" s="17">
        <v>50</v>
      </c>
      <c r="E746" s="17" t="s">
        <v>430</v>
      </c>
    </row>
    <row r="747" spans="1:5" x14ac:dyDescent="0.2">
      <c r="A747" s="16">
        <v>20181025</v>
      </c>
      <c r="B747" s="17" t="s">
        <v>221</v>
      </c>
      <c r="C747" s="17" t="s">
        <v>425</v>
      </c>
      <c r="D747" s="17">
        <v>50</v>
      </c>
      <c r="E747" s="17" t="s">
        <v>268</v>
      </c>
    </row>
    <row r="748" spans="1:5" x14ac:dyDescent="0.2">
      <c r="A748" s="16">
        <v>20181027</v>
      </c>
      <c r="B748" s="17" t="s">
        <v>221</v>
      </c>
      <c r="C748" s="17" t="s">
        <v>425</v>
      </c>
      <c r="D748" s="17">
        <v>50</v>
      </c>
      <c r="E748" s="17" t="s">
        <v>224</v>
      </c>
    </row>
    <row r="749" spans="1:5" x14ac:dyDescent="0.2">
      <c r="A749" s="16">
        <v>20181028</v>
      </c>
      <c r="B749" s="17" t="s">
        <v>415</v>
      </c>
      <c r="C749" s="17" t="s">
        <v>425</v>
      </c>
      <c r="D749" s="17">
        <v>48</v>
      </c>
      <c r="E749" s="17" t="s">
        <v>233</v>
      </c>
    </row>
    <row r="750" spans="1:5" x14ac:dyDescent="0.2">
      <c r="A750" s="16">
        <v>20181028</v>
      </c>
      <c r="B750" s="17" t="s">
        <v>415</v>
      </c>
      <c r="C750" s="17" t="s">
        <v>226</v>
      </c>
      <c r="D750" s="17">
        <v>48</v>
      </c>
      <c r="E750" s="17" t="s">
        <v>233</v>
      </c>
    </row>
    <row r="751" spans="1:5" x14ac:dyDescent="0.2">
      <c r="A751" s="16">
        <v>20181028</v>
      </c>
      <c r="B751" s="17" t="s">
        <v>227</v>
      </c>
      <c r="C751" s="17" t="s">
        <v>431</v>
      </c>
      <c r="D751" s="17">
        <v>50</v>
      </c>
      <c r="E751" s="17" t="s">
        <v>430</v>
      </c>
    </row>
    <row r="752" spans="1:5" x14ac:dyDescent="0.2">
      <c r="A752" s="16">
        <v>20181029</v>
      </c>
      <c r="B752" s="17" t="s">
        <v>227</v>
      </c>
      <c r="C752" s="17" t="s">
        <v>431</v>
      </c>
      <c r="D752" s="17">
        <v>50</v>
      </c>
      <c r="E752" s="17" t="s">
        <v>430</v>
      </c>
    </row>
    <row r="753" spans="1:5" x14ac:dyDescent="0.2">
      <c r="A753" s="16">
        <v>20181029</v>
      </c>
      <c r="B753" s="17" t="s">
        <v>227</v>
      </c>
      <c r="C753" s="17" t="s">
        <v>424</v>
      </c>
      <c r="D753" s="17">
        <v>50</v>
      </c>
      <c r="E753" s="17" t="s">
        <v>477</v>
      </c>
    </row>
    <row r="754" spans="1:5" x14ac:dyDescent="0.2">
      <c r="A754" s="16">
        <v>20181029</v>
      </c>
      <c r="B754" s="17" t="s">
        <v>227</v>
      </c>
      <c r="C754" s="17" t="s">
        <v>425</v>
      </c>
      <c r="D754" s="17">
        <v>50</v>
      </c>
      <c r="E754" s="17" t="s">
        <v>477</v>
      </c>
    </row>
    <row r="755" spans="1:5" x14ac:dyDescent="0.2">
      <c r="A755" s="16">
        <v>20181030</v>
      </c>
      <c r="B755" s="17" t="s">
        <v>478</v>
      </c>
      <c r="C755" s="17" t="s">
        <v>431</v>
      </c>
      <c r="D755" s="17">
        <v>30</v>
      </c>
      <c r="E755" s="17" t="s">
        <v>430</v>
      </c>
    </row>
    <row r="756" spans="1:5" x14ac:dyDescent="0.2">
      <c r="A756" s="16">
        <v>20181031</v>
      </c>
      <c r="B756" s="17" t="s">
        <v>221</v>
      </c>
      <c r="C756" s="17" t="s">
        <v>431</v>
      </c>
      <c r="D756" s="17">
        <v>70</v>
      </c>
      <c r="E756" s="17" t="s">
        <v>430</v>
      </c>
    </row>
    <row r="757" spans="1:5" x14ac:dyDescent="0.2">
      <c r="A757" s="16">
        <v>20181101</v>
      </c>
      <c r="B757" s="17" t="s">
        <v>227</v>
      </c>
      <c r="C757" s="17" t="s">
        <v>424</v>
      </c>
      <c r="D757" s="17">
        <v>50</v>
      </c>
      <c r="E757" s="17" t="s">
        <v>417</v>
      </c>
    </row>
    <row r="758" spans="1:5" x14ac:dyDescent="0.2">
      <c r="A758" s="16">
        <v>20181101</v>
      </c>
      <c r="B758" s="17" t="s">
        <v>227</v>
      </c>
      <c r="C758" s="17" t="s">
        <v>425</v>
      </c>
      <c r="D758" s="17">
        <v>50</v>
      </c>
      <c r="E758" s="17" t="s">
        <v>417</v>
      </c>
    </row>
    <row r="759" spans="1:5" x14ac:dyDescent="0.2">
      <c r="A759" s="16">
        <v>20101103</v>
      </c>
      <c r="B759" s="17" t="s">
        <v>221</v>
      </c>
      <c r="C759" s="17" t="s">
        <v>425</v>
      </c>
      <c r="D759" s="17">
        <v>100</v>
      </c>
      <c r="E759" s="17" t="s">
        <v>224</v>
      </c>
    </row>
    <row r="760" spans="1:5" x14ac:dyDescent="0.2">
      <c r="A760" s="16">
        <v>20181103</v>
      </c>
      <c r="B760" s="17" t="s">
        <v>227</v>
      </c>
      <c r="C760" s="17" t="s">
        <v>424</v>
      </c>
      <c r="D760" s="17">
        <v>20</v>
      </c>
      <c r="E760" s="17" t="s">
        <v>229</v>
      </c>
    </row>
    <row r="761" spans="1:5" x14ac:dyDescent="0.2">
      <c r="A761" s="16">
        <v>20181104</v>
      </c>
      <c r="B761" s="17" t="s">
        <v>243</v>
      </c>
      <c r="C761" s="17" t="s">
        <v>425</v>
      </c>
      <c r="D761" s="17">
        <v>46</v>
      </c>
      <c r="E761" s="17" t="s">
        <v>233</v>
      </c>
    </row>
    <row r="762" spans="1:5" x14ac:dyDescent="0.2">
      <c r="A762" s="16">
        <v>20181104</v>
      </c>
      <c r="B762" s="17" t="s">
        <v>243</v>
      </c>
      <c r="C762" s="17" t="s">
        <v>226</v>
      </c>
      <c r="D762" s="17">
        <v>48</v>
      </c>
      <c r="E762" s="17" t="s">
        <v>233</v>
      </c>
    </row>
    <row r="763" spans="1:5" x14ac:dyDescent="0.2">
      <c r="A763" s="16">
        <v>20181105</v>
      </c>
      <c r="B763" s="17" t="s">
        <v>227</v>
      </c>
      <c r="C763" s="17" t="s">
        <v>431</v>
      </c>
      <c r="D763" s="17">
        <v>50</v>
      </c>
      <c r="E763" s="17" t="s">
        <v>430</v>
      </c>
    </row>
    <row r="764" spans="1:5" x14ac:dyDescent="0.2">
      <c r="A764" s="16">
        <v>20181105</v>
      </c>
      <c r="B764" s="17" t="s">
        <v>227</v>
      </c>
      <c r="C764" s="17" t="s">
        <v>425</v>
      </c>
      <c r="D764" s="17">
        <v>30</v>
      </c>
      <c r="E764" s="17" t="s">
        <v>479</v>
      </c>
    </row>
    <row r="765" spans="1:5" x14ac:dyDescent="0.2">
      <c r="A765" s="16">
        <v>20181105</v>
      </c>
      <c r="B765" s="17" t="s">
        <v>227</v>
      </c>
      <c r="C765" s="17" t="s">
        <v>424</v>
      </c>
      <c r="D765" s="17">
        <v>50</v>
      </c>
      <c r="E765" s="17" t="s">
        <v>479</v>
      </c>
    </row>
    <row r="766" spans="1:5" x14ac:dyDescent="0.2">
      <c r="A766" s="16">
        <v>20181106</v>
      </c>
      <c r="B766" s="17" t="s">
        <v>478</v>
      </c>
      <c r="C766" s="17" t="s">
        <v>431</v>
      </c>
      <c r="D766" s="17">
        <v>30</v>
      </c>
      <c r="E766" s="17" t="s">
        <v>430</v>
      </c>
    </row>
    <row r="767" spans="1:5" x14ac:dyDescent="0.2">
      <c r="A767" s="16">
        <v>20181106</v>
      </c>
      <c r="B767" s="17" t="s">
        <v>227</v>
      </c>
      <c r="C767" s="17" t="s">
        <v>431</v>
      </c>
      <c r="D767" s="17">
        <v>20</v>
      </c>
      <c r="E767" s="17" t="s">
        <v>430</v>
      </c>
    </row>
    <row r="768" spans="1:5" x14ac:dyDescent="0.2">
      <c r="A768" s="16">
        <v>20181107</v>
      </c>
      <c r="B768" s="17" t="s">
        <v>221</v>
      </c>
      <c r="C768" s="17" t="s">
        <v>431</v>
      </c>
      <c r="D768" s="17">
        <v>80</v>
      </c>
      <c r="E768" s="17" t="s">
        <v>430</v>
      </c>
    </row>
    <row r="769" spans="1:5" x14ac:dyDescent="0.2">
      <c r="A769" s="16">
        <v>20181108</v>
      </c>
      <c r="B769" s="17" t="s">
        <v>227</v>
      </c>
      <c r="C769" s="17" t="s">
        <v>424</v>
      </c>
      <c r="D769" s="17">
        <v>35</v>
      </c>
      <c r="E769" s="17" t="s">
        <v>230</v>
      </c>
    </row>
    <row r="770" spans="1:5" x14ac:dyDescent="0.2">
      <c r="A770" s="16">
        <v>20181110</v>
      </c>
      <c r="B770" s="17" t="s">
        <v>221</v>
      </c>
      <c r="C770" s="17" t="s">
        <v>226</v>
      </c>
      <c r="D770" s="17">
        <v>100</v>
      </c>
      <c r="E770" s="17" t="s">
        <v>224</v>
      </c>
    </row>
    <row r="771" spans="1:5" x14ac:dyDescent="0.2">
      <c r="A771" s="16">
        <v>20181110</v>
      </c>
      <c r="B771" s="17" t="s">
        <v>227</v>
      </c>
      <c r="C771" s="17" t="s">
        <v>424</v>
      </c>
      <c r="D771" s="17">
        <v>17</v>
      </c>
      <c r="E771" s="17" t="s">
        <v>230</v>
      </c>
    </row>
    <row r="772" spans="1:5" x14ac:dyDescent="0.2">
      <c r="A772" s="16">
        <v>20181110</v>
      </c>
      <c r="B772" s="17" t="s">
        <v>227</v>
      </c>
      <c r="C772" s="17" t="s">
        <v>424</v>
      </c>
      <c r="D772" s="17">
        <v>50</v>
      </c>
      <c r="E772" s="17" t="s">
        <v>229</v>
      </c>
    </row>
    <row r="773" spans="1:5" x14ac:dyDescent="0.2">
      <c r="A773" s="16">
        <v>20181111</v>
      </c>
      <c r="B773" s="17" t="s">
        <v>221</v>
      </c>
      <c r="C773" s="17" t="s">
        <v>226</v>
      </c>
      <c r="D773" s="17">
        <v>100</v>
      </c>
      <c r="E773" s="17" t="s">
        <v>223</v>
      </c>
    </row>
    <row r="774" spans="1:5" x14ac:dyDescent="0.2">
      <c r="A774" s="16">
        <v>20181112</v>
      </c>
      <c r="B774" s="17" t="s">
        <v>227</v>
      </c>
      <c r="C774" s="17" t="s">
        <v>425</v>
      </c>
      <c r="D774" s="17">
        <v>50</v>
      </c>
      <c r="E774" s="17" t="s">
        <v>417</v>
      </c>
    </row>
    <row r="775" spans="1:5" x14ac:dyDescent="0.2">
      <c r="A775" s="16">
        <v>20181112</v>
      </c>
      <c r="B775" s="17" t="s">
        <v>227</v>
      </c>
      <c r="C775" s="17" t="s">
        <v>424</v>
      </c>
      <c r="D775" s="17">
        <v>50</v>
      </c>
      <c r="E775" s="17" t="s">
        <v>417</v>
      </c>
    </row>
    <row r="776" spans="1:5" x14ac:dyDescent="0.2">
      <c r="A776" s="16">
        <v>20181113</v>
      </c>
      <c r="B776" s="17" t="s">
        <v>478</v>
      </c>
      <c r="C776" s="17" t="s">
        <v>431</v>
      </c>
      <c r="D776" s="17">
        <v>50</v>
      </c>
      <c r="E776" s="17" t="s">
        <v>430</v>
      </c>
    </row>
    <row r="777" spans="1:5" x14ac:dyDescent="0.2">
      <c r="A777" s="16">
        <v>20181114</v>
      </c>
      <c r="B777" s="17" t="s">
        <v>221</v>
      </c>
      <c r="C777" s="17" t="s">
        <v>431</v>
      </c>
      <c r="D777" s="17">
        <v>70</v>
      </c>
      <c r="E777" s="17" t="s">
        <v>430</v>
      </c>
    </row>
    <row r="778" spans="1:5" x14ac:dyDescent="0.2">
      <c r="A778" s="16">
        <v>20181115</v>
      </c>
      <c r="B778" s="17" t="s">
        <v>227</v>
      </c>
      <c r="C778" s="17" t="s">
        <v>424</v>
      </c>
      <c r="D778" s="17">
        <v>50</v>
      </c>
      <c r="E778" s="17" t="s">
        <v>479</v>
      </c>
    </row>
    <row r="779" spans="1:5" x14ac:dyDescent="0.2">
      <c r="A779" s="16">
        <v>20181117</v>
      </c>
      <c r="B779" s="17" t="s">
        <v>221</v>
      </c>
      <c r="C779" s="17" t="s">
        <v>425</v>
      </c>
      <c r="D779" s="17">
        <v>70</v>
      </c>
      <c r="E779" s="17" t="s">
        <v>224</v>
      </c>
    </row>
    <row r="780" spans="1:5" x14ac:dyDescent="0.2">
      <c r="A780" s="16">
        <v>20181117</v>
      </c>
      <c r="B780" s="17" t="s">
        <v>221</v>
      </c>
      <c r="C780" s="17" t="s">
        <v>226</v>
      </c>
      <c r="D780" s="17">
        <v>60</v>
      </c>
      <c r="E780" s="17" t="s">
        <v>224</v>
      </c>
    </row>
    <row r="781" spans="1:5" x14ac:dyDescent="0.2">
      <c r="A781" s="16">
        <v>20181117</v>
      </c>
      <c r="B781" s="17" t="s">
        <v>227</v>
      </c>
      <c r="C781" s="17" t="s">
        <v>424</v>
      </c>
      <c r="D781" s="17">
        <v>50</v>
      </c>
      <c r="E781" s="17" t="s">
        <v>229</v>
      </c>
    </row>
    <row r="782" spans="1:5" x14ac:dyDescent="0.2">
      <c r="A782" s="16">
        <v>20181118</v>
      </c>
      <c r="B782" s="17" t="s">
        <v>221</v>
      </c>
      <c r="C782" s="17" t="s">
        <v>425</v>
      </c>
      <c r="D782" s="17">
        <v>85</v>
      </c>
      <c r="E782" s="17" t="s">
        <v>270</v>
      </c>
    </row>
    <row r="783" spans="1:5" x14ac:dyDescent="0.2">
      <c r="A783" s="16">
        <v>20181118</v>
      </c>
      <c r="B783" s="17" t="s">
        <v>221</v>
      </c>
      <c r="C783" s="17" t="s">
        <v>226</v>
      </c>
      <c r="D783" s="17">
        <v>36</v>
      </c>
      <c r="E783" s="17" t="s">
        <v>270</v>
      </c>
    </row>
    <row r="784" spans="1:5" x14ac:dyDescent="0.2">
      <c r="A784" s="16">
        <v>20181119</v>
      </c>
      <c r="B784" s="17" t="s">
        <v>227</v>
      </c>
      <c r="C784" s="17" t="s">
        <v>424</v>
      </c>
      <c r="D784" s="17">
        <v>50</v>
      </c>
      <c r="E784" s="17" t="s">
        <v>417</v>
      </c>
    </row>
    <row r="785" spans="1:5" x14ac:dyDescent="0.2">
      <c r="A785" s="16">
        <v>20181121</v>
      </c>
      <c r="B785" s="17" t="s">
        <v>221</v>
      </c>
      <c r="C785" s="17" t="s">
        <v>431</v>
      </c>
      <c r="D785" s="17">
        <v>70</v>
      </c>
      <c r="E785" s="17" t="s">
        <v>430</v>
      </c>
    </row>
    <row r="786" spans="1:5" x14ac:dyDescent="0.2">
      <c r="A786" s="16">
        <v>20181122</v>
      </c>
      <c r="B786" s="17" t="s">
        <v>227</v>
      </c>
      <c r="C786" s="17" t="s">
        <v>424</v>
      </c>
      <c r="D786" s="17">
        <v>38</v>
      </c>
      <c r="E786" s="17" t="s">
        <v>230</v>
      </c>
    </row>
    <row r="787" spans="1:5" x14ac:dyDescent="0.2">
      <c r="A787" s="16">
        <v>20181124</v>
      </c>
      <c r="B787" s="17" t="s">
        <v>248</v>
      </c>
      <c r="C787" s="17" t="s">
        <v>226</v>
      </c>
      <c r="D787" s="17">
        <v>48</v>
      </c>
      <c r="E787" s="17" t="s">
        <v>233</v>
      </c>
    </row>
    <row r="788" spans="1:5" x14ac:dyDescent="0.2">
      <c r="A788" s="16">
        <v>20181124</v>
      </c>
      <c r="B788" s="17" t="s">
        <v>227</v>
      </c>
      <c r="C788" s="17" t="s">
        <v>424</v>
      </c>
      <c r="D788" s="17">
        <v>35</v>
      </c>
      <c r="E788" s="17" t="s">
        <v>229</v>
      </c>
    </row>
    <row r="789" spans="1:5" x14ac:dyDescent="0.2">
      <c r="A789" s="16">
        <v>20181125</v>
      </c>
      <c r="B789" s="17" t="s">
        <v>248</v>
      </c>
      <c r="C789" s="17" t="s">
        <v>425</v>
      </c>
      <c r="D789" s="17">
        <v>48</v>
      </c>
      <c r="E789" s="17" t="s">
        <v>233</v>
      </c>
    </row>
    <row r="790" spans="1:5" x14ac:dyDescent="0.2">
      <c r="A790" s="16">
        <v>20181126</v>
      </c>
      <c r="B790" s="17" t="s">
        <v>227</v>
      </c>
      <c r="C790" s="17" t="s">
        <v>424</v>
      </c>
      <c r="D790" s="17">
        <v>50</v>
      </c>
      <c r="E790" s="17" t="s">
        <v>417</v>
      </c>
    </row>
    <row r="791" spans="1:5" x14ac:dyDescent="0.2">
      <c r="A791" s="16">
        <v>20181128</v>
      </c>
      <c r="B791" s="17" t="s">
        <v>221</v>
      </c>
      <c r="C791" s="17" t="s">
        <v>431</v>
      </c>
      <c r="D791" s="17">
        <v>100</v>
      </c>
      <c r="E791" s="17" t="s">
        <v>430</v>
      </c>
    </row>
    <row r="792" spans="1:5" x14ac:dyDescent="0.2">
      <c r="A792" s="16">
        <v>20181129</v>
      </c>
      <c r="B792" s="17" t="s">
        <v>227</v>
      </c>
      <c r="C792" s="17" t="s">
        <v>424</v>
      </c>
      <c r="D792" s="17">
        <v>35</v>
      </c>
      <c r="E792" s="17" t="s">
        <v>230</v>
      </c>
    </row>
    <row r="793" spans="1:5" x14ac:dyDescent="0.2">
      <c r="A793" s="16">
        <v>20181201</v>
      </c>
      <c r="B793" s="17" t="s">
        <v>221</v>
      </c>
      <c r="C793" s="17" t="s">
        <v>425</v>
      </c>
      <c r="D793" s="17">
        <v>50</v>
      </c>
      <c r="E793" s="17" t="s">
        <v>224</v>
      </c>
    </row>
    <row r="794" spans="1:5" x14ac:dyDescent="0.2">
      <c r="A794" s="16">
        <v>20181201</v>
      </c>
      <c r="B794" s="17" t="s">
        <v>221</v>
      </c>
      <c r="C794" s="17" t="s">
        <v>226</v>
      </c>
      <c r="D794" s="17">
        <v>60</v>
      </c>
      <c r="E794" s="17" t="s">
        <v>224</v>
      </c>
    </row>
    <row r="795" spans="1:5" x14ac:dyDescent="0.2">
      <c r="A795" s="16">
        <v>20181201</v>
      </c>
      <c r="B795" s="17" t="s">
        <v>221</v>
      </c>
      <c r="C795" s="17" t="s">
        <v>480</v>
      </c>
      <c r="D795" s="17">
        <v>15</v>
      </c>
      <c r="E795" s="17" t="s">
        <v>224</v>
      </c>
    </row>
    <row r="796" spans="1:5" x14ac:dyDescent="0.2">
      <c r="A796" s="16">
        <v>20181201</v>
      </c>
      <c r="B796" s="17" t="s">
        <v>227</v>
      </c>
      <c r="C796" s="17" t="s">
        <v>424</v>
      </c>
      <c r="D796" s="17">
        <v>50</v>
      </c>
      <c r="E796" s="17" t="s">
        <v>229</v>
      </c>
    </row>
    <row r="797" spans="1:5" x14ac:dyDescent="0.2">
      <c r="A797" s="16">
        <v>20181202</v>
      </c>
      <c r="B797" s="17" t="s">
        <v>456</v>
      </c>
      <c r="C797" s="17" t="s">
        <v>226</v>
      </c>
      <c r="D797" s="17">
        <v>48</v>
      </c>
      <c r="E797" s="17" t="s">
        <v>233</v>
      </c>
    </row>
    <row r="798" spans="1:5" x14ac:dyDescent="0.2">
      <c r="A798" s="16">
        <v>20181202</v>
      </c>
      <c r="B798" s="17" t="s">
        <v>456</v>
      </c>
      <c r="C798" s="17" t="s">
        <v>425</v>
      </c>
      <c r="D798" s="17">
        <v>48</v>
      </c>
      <c r="E798" s="17" t="s">
        <v>233</v>
      </c>
    </row>
    <row r="799" spans="1:5" x14ac:dyDescent="0.2">
      <c r="A799" s="16">
        <v>20181203</v>
      </c>
      <c r="B799" s="17" t="s">
        <v>227</v>
      </c>
      <c r="C799" s="17" t="s">
        <v>424</v>
      </c>
      <c r="D799" s="17">
        <v>50</v>
      </c>
      <c r="E799" s="17" t="s">
        <v>423</v>
      </c>
    </row>
    <row r="800" spans="1:5" x14ac:dyDescent="0.2">
      <c r="A800" s="16">
        <v>20181204</v>
      </c>
      <c r="B800" s="17" t="s">
        <v>478</v>
      </c>
      <c r="C800" s="17" t="s">
        <v>431</v>
      </c>
      <c r="D800" s="17">
        <v>70</v>
      </c>
      <c r="E800" s="17" t="s">
        <v>430</v>
      </c>
    </row>
    <row r="801" spans="1:5" x14ac:dyDescent="0.2">
      <c r="A801" s="16">
        <v>20181205</v>
      </c>
      <c r="B801" s="17" t="s">
        <v>221</v>
      </c>
      <c r="C801" s="17" t="s">
        <v>431</v>
      </c>
      <c r="D801" s="17">
        <v>60</v>
      </c>
      <c r="E801" s="17" t="s">
        <v>430</v>
      </c>
    </row>
    <row r="802" spans="1:5" x14ac:dyDescent="0.2">
      <c r="A802" s="16">
        <v>20181206</v>
      </c>
      <c r="B802" s="17" t="s">
        <v>227</v>
      </c>
      <c r="C802" s="17" t="s">
        <v>424</v>
      </c>
      <c r="D802" s="17">
        <v>50</v>
      </c>
      <c r="E802" s="17" t="s">
        <v>423</v>
      </c>
    </row>
    <row r="803" spans="1:5" x14ac:dyDescent="0.2">
      <c r="A803" s="16">
        <v>20181208</v>
      </c>
      <c r="B803" s="17" t="s">
        <v>227</v>
      </c>
      <c r="C803" s="17" t="s">
        <v>425</v>
      </c>
      <c r="D803" s="17">
        <v>18</v>
      </c>
      <c r="E803" s="17" t="s">
        <v>230</v>
      </c>
    </row>
    <row r="804" spans="1:5" x14ac:dyDescent="0.2">
      <c r="A804" s="16">
        <v>20181208</v>
      </c>
      <c r="B804" s="17" t="s">
        <v>227</v>
      </c>
      <c r="C804" s="17" t="s">
        <v>424</v>
      </c>
      <c r="D804" s="17">
        <v>50</v>
      </c>
      <c r="E804" s="17" t="s">
        <v>229</v>
      </c>
    </row>
    <row r="805" spans="1:5" x14ac:dyDescent="0.2">
      <c r="A805" s="16">
        <v>20181209</v>
      </c>
      <c r="B805" s="17" t="s">
        <v>221</v>
      </c>
      <c r="C805" s="17" t="s">
        <v>226</v>
      </c>
      <c r="D805" s="17">
        <v>42</v>
      </c>
      <c r="E805" s="17" t="s">
        <v>223</v>
      </c>
    </row>
    <row r="806" spans="1:5" x14ac:dyDescent="0.2">
      <c r="A806" s="16">
        <v>20181210</v>
      </c>
      <c r="B806" s="17" t="s">
        <v>227</v>
      </c>
      <c r="C806" s="17" t="s">
        <v>424</v>
      </c>
      <c r="D806" s="17">
        <v>50</v>
      </c>
      <c r="E806" s="17" t="s">
        <v>423</v>
      </c>
    </row>
    <row r="807" spans="1:5" x14ac:dyDescent="0.2">
      <c r="A807" s="16">
        <v>20181212</v>
      </c>
      <c r="B807" s="17" t="s">
        <v>221</v>
      </c>
      <c r="C807" s="17" t="s">
        <v>431</v>
      </c>
      <c r="D807" s="17">
        <v>80</v>
      </c>
      <c r="E807" s="17" t="s">
        <v>430</v>
      </c>
    </row>
    <row r="808" spans="1:5" x14ac:dyDescent="0.2">
      <c r="A808" s="16">
        <v>20181213</v>
      </c>
      <c r="B808" s="17" t="s">
        <v>227</v>
      </c>
      <c r="C808" s="17" t="s">
        <v>424</v>
      </c>
      <c r="D808" s="17">
        <v>50</v>
      </c>
      <c r="E808" s="17" t="s">
        <v>423</v>
      </c>
    </row>
    <row r="809" spans="1:5" x14ac:dyDescent="0.2">
      <c r="A809" s="16">
        <v>20181215</v>
      </c>
      <c r="B809" s="17" t="s">
        <v>221</v>
      </c>
      <c r="C809" s="17" t="s">
        <v>226</v>
      </c>
      <c r="D809" s="17">
        <v>60</v>
      </c>
      <c r="E809" s="17" t="s">
        <v>224</v>
      </c>
    </row>
    <row r="810" spans="1:5" x14ac:dyDescent="0.2">
      <c r="A810" s="16">
        <v>20181215</v>
      </c>
      <c r="B810" s="17" t="s">
        <v>227</v>
      </c>
      <c r="C810" s="17" t="s">
        <v>424</v>
      </c>
      <c r="D810" s="17">
        <v>50</v>
      </c>
      <c r="E810" s="17" t="s">
        <v>229</v>
      </c>
    </row>
    <row r="811" spans="1:5" x14ac:dyDescent="0.2">
      <c r="A811" s="16">
        <v>20181217</v>
      </c>
      <c r="B811" s="17" t="s">
        <v>227</v>
      </c>
      <c r="C811" s="17" t="s">
        <v>424</v>
      </c>
      <c r="D811" s="17">
        <v>35</v>
      </c>
      <c r="E811" s="17" t="s">
        <v>230</v>
      </c>
    </row>
    <row r="812" spans="1:5" x14ac:dyDescent="0.2">
      <c r="A812" s="16">
        <v>20181218</v>
      </c>
      <c r="B812" s="17" t="s">
        <v>478</v>
      </c>
      <c r="C812" s="17" t="s">
        <v>431</v>
      </c>
      <c r="D812" s="17">
        <v>50</v>
      </c>
      <c r="E812" s="17" t="s">
        <v>430</v>
      </c>
    </row>
    <row r="813" spans="1:5" x14ac:dyDescent="0.2">
      <c r="A813" s="16">
        <v>20181219</v>
      </c>
      <c r="B813" s="17" t="s">
        <v>221</v>
      </c>
      <c r="C813" s="17" t="s">
        <v>431</v>
      </c>
      <c r="D813" s="17">
        <v>50</v>
      </c>
      <c r="E813" s="17" t="s">
        <v>430</v>
      </c>
    </row>
    <row r="814" spans="1:5" x14ac:dyDescent="0.2">
      <c r="A814" s="16">
        <v>20181220</v>
      </c>
      <c r="B814" s="17" t="s">
        <v>227</v>
      </c>
      <c r="C814" s="17" t="s">
        <v>480</v>
      </c>
      <c r="D814" s="17">
        <v>5</v>
      </c>
      <c r="E814" s="17" t="s">
        <v>423</v>
      </c>
    </row>
    <row r="815" spans="1:5" x14ac:dyDescent="0.2">
      <c r="A815" s="16">
        <v>20181220</v>
      </c>
      <c r="B815" s="17" t="s">
        <v>227</v>
      </c>
      <c r="C815" s="17" t="s">
        <v>424</v>
      </c>
      <c r="D815" s="17">
        <v>50</v>
      </c>
      <c r="E815" s="17" t="s">
        <v>423</v>
      </c>
    </row>
    <row r="816" spans="1:5" x14ac:dyDescent="0.2">
      <c r="A816" s="16">
        <v>20181222</v>
      </c>
      <c r="B816" s="17" t="s">
        <v>221</v>
      </c>
      <c r="C816" s="17" t="s">
        <v>226</v>
      </c>
      <c r="D816" s="17">
        <v>66</v>
      </c>
      <c r="E816" s="17" t="s">
        <v>224</v>
      </c>
    </row>
    <row r="817" spans="1:5" x14ac:dyDescent="0.2">
      <c r="A817" s="16">
        <v>20181222</v>
      </c>
      <c r="B817" s="17" t="s">
        <v>227</v>
      </c>
      <c r="C817" s="17" t="s">
        <v>424</v>
      </c>
      <c r="D817" s="17">
        <v>90</v>
      </c>
      <c r="E817" s="17" t="s">
        <v>229</v>
      </c>
    </row>
    <row r="818" spans="1:5" x14ac:dyDescent="0.2">
      <c r="A818" s="16">
        <v>20181223</v>
      </c>
      <c r="B818" s="17" t="s">
        <v>221</v>
      </c>
      <c r="C818" s="17" t="s">
        <v>425</v>
      </c>
      <c r="D818" s="17">
        <v>100</v>
      </c>
      <c r="E818" s="17" t="s">
        <v>223</v>
      </c>
    </row>
    <row r="819" spans="1:5" x14ac:dyDescent="0.2">
      <c r="A819" s="16">
        <v>20181224</v>
      </c>
      <c r="B819" s="17" t="s">
        <v>227</v>
      </c>
      <c r="C819" s="17" t="s">
        <v>431</v>
      </c>
      <c r="D819" s="17">
        <v>50</v>
      </c>
      <c r="E819" s="17" t="s">
        <v>430</v>
      </c>
    </row>
    <row r="820" spans="1:5" x14ac:dyDescent="0.2">
      <c r="A820" s="16">
        <v>20181225</v>
      </c>
      <c r="B820" s="17" t="s">
        <v>227</v>
      </c>
      <c r="C820" s="17" t="s">
        <v>431</v>
      </c>
      <c r="D820" s="17">
        <v>50</v>
      </c>
      <c r="E820" s="17" t="s">
        <v>430</v>
      </c>
    </row>
    <row r="821" spans="1:5" x14ac:dyDescent="0.2">
      <c r="A821" s="16">
        <v>20181226</v>
      </c>
      <c r="B821" s="17" t="s">
        <v>221</v>
      </c>
      <c r="C821" s="17" t="s">
        <v>226</v>
      </c>
      <c r="D821" s="17">
        <v>48</v>
      </c>
      <c r="E821" s="17" t="s">
        <v>230</v>
      </c>
    </row>
    <row r="822" spans="1:5" x14ac:dyDescent="0.2">
      <c r="A822" s="16">
        <v>20181228</v>
      </c>
      <c r="B822" s="17" t="s">
        <v>221</v>
      </c>
      <c r="C822" s="17" t="s">
        <v>425</v>
      </c>
      <c r="D822" s="17">
        <v>100</v>
      </c>
      <c r="E822" s="17" t="s">
        <v>268</v>
      </c>
    </row>
    <row r="823" spans="1:5" x14ac:dyDescent="0.2">
      <c r="A823" s="16">
        <v>20181229</v>
      </c>
      <c r="B823" s="17" t="s">
        <v>221</v>
      </c>
      <c r="C823" s="17" t="s">
        <v>425</v>
      </c>
      <c r="D823" s="17">
        <v>100</v>
      </c>
      <c r="E823" s="17" t="s">
        <v>224</v>
      </c>
    </row>
    <row r="824" spans="1:5" x14ac:dyDescent="0.2">
      <c r="A824" s="16">
        <v>20181229</v>
      </c>
      <c r="B824" s="17" t="s">
        <v>227</v>
      </c>
      <c r="C824" s="17" t="s">
        <v>424</v>
      </c>
      <c r="D824" s="17">
        <v>100</v>
      </c>
      <c r="E824" s="17" t="s">
        <v>229</v>
      </c>
    </row>
    <row r="825" spans="1:5" x14ac:dyDescent="0.2">
      <c r="A825" s="16">
        <v>20181230</v>
      </c>
      <c r="B825" s="17" t="s">
        <v>221</v>
      </c>
      <c r="C825" s="17" t="s">
        <v>424</v>
      </c>
      <c r="D825" s="17">
        <v>50</v>
      </c>
      <c r="E825" s="17" t="s">
        <v>223</v>
      </c>
    </row>
    <row r="826" spans="1:5" x14ac:dyDescent="0.2">
      <c r="A826" s="16">
        <v>20190101</v>
      </c>
      <c r="B826" s="17" t="s">
        <v>221</v>
      </c>
      <c r="C826" s="17" t="s">
        <v>424</v>
      </c>
      <c r="D826" s="17">
        <v>50</v>
      </c>
      <c r="E826" s="17" t="s">
        <v>230</v>
      </c>
    </row>
    <row r="827" spans="1:5" x14ac:dyDescent="0.2">
      <c r="A827" s="16">
        <v>20190101</v>
      </c>
      <c r="B827" s="17" t="s">
        <v>227</v>
      </c>
      <c r="C827" s="17" t="s">
        <v>431</v>
      </c>
      <c r="D827" s="17">
        <v>50</v>
      </c>
      <c r="E827" s="17" t="s">
        <v>430</v>
      </c>
    </row>
    <row r="828" spans="1:5" x14ac:dyDescent="0.2">
      <c r="A828" s="16">
        <v>20190102</v>
      </c>
      <c r="B828" s="17" t="s">
        <v>221</v>
      </c>
      <c r="C828" s="17" t="s">
        <v>431</v>
      </c>
      <c r="D828" s="17">
        <v>90</v>
      </c>
      <c r="E828" s="17" t="s">
        <v>430</v>
      </c>
    </row>
    <row r="829" spans="1:5" x14ac:dyDescent="0.2">
      <c r="A829" s="16">
        <v>20190103</v>
      </c>
      <c r="B829" s="17" t="s">
        <v>227</v>
      </c>
      <c r="C829" s="17" t="s">
        <v>431</v>
      </c>
      <c r="D829" s="17">
        <v>50</v>
      </c>
      <c r="E829" s="17" t="s">
        <v>430</v>
      </c>
    </row>
    <row r="830" spans="1:5" x14ac:dyDescent="0.2">
      <c r="A830" s="16">
        <v>20190104</v>
      </c>
      <c r="B830" s="17" t="s">
        <v>227</v>
      </c>
      <c r="C830" s="17" t="s">
        <v>431</v>
      </c>
      <c r="D830" s="17">
        <v>50</v>
      </c>
      <c r="E830" s="17" t="s">
        <v>430</v>
      </c>
    </row>
    <row r="831" spans="1:5" x14ac:dyDescent="0.2">
      <c r="A831" s="16">
        <v>20190105</v>
      </c>
      <c r="B831" s="17" t="s">
        <v>221</v>
      </c>
      <c r="C831" s="17" t="s">
        <v>425</v>
      </c>
      <c r="D831" s="17">
        <v>50</v>
      </c>
      <c r="E831" s="17" t="s">
        <v>224</v>
      </c>
    </row>
    <row r="832" spans="1:5" x14ac:dyDescent="0.2">
      <c r="A832" s="16">
        <v>20190105</v>
      </c>
      <c r="B832" s="17" t="s">
        <v>227</v>
      </c>
      <c r="C832" s="17" t="s">
        <v>424</v>
      </c>
      <c r="D832" s="17">
        <v>50</v>
      </c>
      <c r="E832" s="17" t="s">
        <v>229</v>
      </c>
    </row>
    <row r="833" spans="1:5" x14ac:dyDescent="0.2">
      <c r="A833" s="16">
        <v>20190106</v>
      </c>
      <c r="B833" s="17" t="s">
        <v>221</v>
      </c>
      <c r="C833" s="17" t="s">
        <v>425</v>
      </c>
      <c r="D833" s="17">
        <v>100</v>
      </c>
      <c r="E833" s="17" t="s">
        <v>223</v>
      </c>
    </row>
    <row r="834" spans="1:5" x14ac:dyDescent="0.2">
      <c r="A834" s="16">
        <v>20190107</v>
      </c>
      <c r="B834" s="17" t="s">
        <v>227</v>
      </c>
      <c r="C834" s="17" t="s">
        <v>431</v>
      </c>
      <c r="D834" s="17">
        <v>50</v>
      </c>
      <c r="E834" s="17" t="s">
        <v>430</v>
      </c>
    </row>
    <row r="835" spans="1:5" x14ac:dyDescent="0.2">
      <c r="A835" s="16">
        <v>20190107</v>
      </c>
      <c r="B835" s="17" t="s">
        <v>227</v>
      </c>
      <c r="C835" s="17" t="s">
        <v>425</v>
      </c>
      <c r="D835" s="17">
        <v>6</v>
      </c>
      <c r="E835" s="17" t="s">
        <v>230</v>
      </c>
    </row>
    <row r="836" spans="1:5" x14ac:dyDescent="0.2">
      <c r="A836" s="16">
        <v>20190108</v>
      </c>
      <c r="B836" s="17" t="s">
        <v>227</v>
      </c>
      <c r="C836" s="17" t="s">
        <v>431</v>
      </c>
      <c r="D836" s="17">
        <v>50</v>
      </c>
      <c r="E836" s="17" t="s">
        <v>430</v>
      </c>
    </row>
    <row r="837" spans="1:5" x14ac:dyDescent="0.2">
      <c r="A837" s="16">
        <v>20190109</v>
      </c>
      <c r="B837" s="17" t="s">
        <v>221</v>
      </c>
      <c r="C837" s="17" t="s">
        <v>431</v>
      </c>
      <c r="D837" s="17">
        <v>80</v>
      </c>
      <c r="E837" s="17" t="s">
        <v>430</v>
      </c>
    </row>
    <row r="838" spans="1:5" x14ac:dyDescent="0.2">
      <c r="A838" s="16">
        <v>20190110</v>
      </c>
      <c r="B838" s="17" t="s">
        <v>227</v>
      </c>
      <c r="C838" s="17" t="s">
        <v>424</v>
      </c>
      <c r="D838" s="17">
        <v>50</v>
      </c>
      <c r="E838" s="17" t="s">
        <v>482</v>
      </c>
    </row>
    <row r="839" spans="1:5" x14ac:dyDescent="0.2">
      <c r="A839" s="16">
        <v>20190110</v>
      </c>
      <c r="B839" s="17" t="s">
        <v>227</v>
      </c>
      <c r="C839" s="17" t="s">
        <v>480</v>
      </c>
      <c r="D839" s="17">
        <v>40</v>
      </c>
      <c r="E839" s="17" t="s">
        <v>482</v>
      </c>
    </row>
    <row r="840" spans="1:5" x14ac:dyDescent="0.2">
      <c r="A840" s="16">
        <v>20190112</v>
      </c>
      <c r="B840" s="17" t="s">
        <v>221</v>
      </c>
      <c r="C840" s="17" t="s">
        <v>425</v>
      </c>
      <c r="D840" s="17">
        <v>48</v>
      </c>
      <c r="E840" s="17" t="s">
        <v>230</v>
      </c>
    </row>
    <row r="841" spans="1:5" x14ac:dyDescent="0.2">
      <c r="A841" s="16">
        <v>20190112</v>
      </c>
      <c r="B841" s="17" t="s">
        <v>227</v>
      </c>
      <c r="C841" s="17" t="s">
        <v>425</v>
      </c>
      <c r="D841" s="17">
        <v>75</v>
      </c>
      <c r="E841" s="17" t="s">
        <v>229</v>
      </c>
    </row>
    <row r="842" spans="1:5" x14ac:dyDescent="0.2">
      <c r="A842" s="16">
        <v>20190112</v>
      </c>
      <c r="B842" s="17" t="s">
        <v>227</v>
      </c>
      <c r="C842" s="17" t="s">
        <v>424</v>
      </c>
      <c r="D842" s="17">
        <v>50</v>
      </c>
      <c r="E842" s="17" t="s">
        <v>229</v>
      </c>
    </row>
    <row r="843" spans="1:5" x14ac:dyDescent="0.2">
      <c r="A843" s="16">
        <v>20190113</v>
      </c>
      <c r="B843" s="17" t="s">
        <v>227</v>
      </c>
      <c r="C843" s="17" t="s">
        <v>424</v>
      </c>
      <c r="D843" s="17">
        <v>55</v>
      </c>
      <c r="E843" s="17" t="s">
        <v>223</v>
      </c>
    </row>
    <row r="844" spans="1:5" x14ac:dyDescent="0.2">
      <c r="A844" s="16">
        <v>20190114</v>
      </c>
      <c r="B844" s="17" t="s">
        <v>227</v>
      </c>
      <c r="C844" s="17" t="s">
        <v>424</v>
      </c>
      <c r="D844" s="17">
        <v>60</v>
      </c>
      <c r="E844" s="17" t="s">
        <v>483</v>
      </c>
    </row>
    <row r="845" spans="1:5" x14ac:dyDescent="0.2">
      <c r="A845" s="16">
        <v>20190115</v>
      </c>
      <c r="B845" s="17" t="s">
        <v>478</v>
      </c>
      <c r="C845" s="17" t="s">
        <v>431</v>
      </c>
      <c r="D845" s="17">
        <v>80</v>
      </c>
      <c r="E845" s="17" t="s">
        <v>430</v>
      </c>
    </row>
    <row r="846" spans="1:5" x14ac:dyDescent="0.2">
      <c r="A846" s="16">
        <v>20190116</v>
      </c>
      <c r="B846" s="17" t="s">
        <v>221</v>
      </c>
      <c r="C846" s="17" t="s">
        <v>431</v>
      </c>
      <c r="D846" s="17">
        <v>80</v>
      </c>
      <c r="E846" s="17" t="s">
        <v>430</v>
      </c>
    </row>
    <row r="847" spans="1:5" x14ac:dyDescent="0.2">
      <c r="A847" s="16">
        <v>20190117</v>
      </c>
      <c r="B847" s="17" t="s">
        <v>227</v>
      </c>
      <c r="C847" s="17" t="s">
        <v>431</v>
      </c>
      <c r="D847" s="17">
        <v>20</v>
      </c>
      <c r="E847" s="17" t="s">
        <v>430</v>
      </c>
    </row>
    <row r="848" spans="1:5" x14ac:dyDescent="0.2">
      <c r="A848" s="16">
        <v>20190117</v>
      </c>
      <c r="B848" s="17" t="s">
        <v>227</v>
      </c>
      <c r="C848" s="17" t="s">
        <v>424</v>
      </c>
      <c r="D848" s="17">
        <v>35</v>
      </c>
      <c r="E848" s="17" t="s">
        <v>230</v>
      </c>
    </row>
    <row r="849" spans="1:5" x14ac:dyDescent="0.2">
      <c r="A849" s="16">
        <v>20190118</v>
      </c>
      <c r="B849" s="17" t="s">
        <v>227</v>
      </c>
      <c r="C849" s="17" t="s">
        <v>431</v>
      </c>
      <c r="D849" s="17">
        <v>50</v>
      </c>
      <c r="E849" s="17" t="s">
        <v>430</v>
      </c>
    </row>
    <row r="850" spans="1:5" x14ac:dyDescent="0.2">
      <c r="A850" s="16">
        <v>20190119</v>
      </c>
      <c r="B850" s="17" t="s">
        <v>221</v>
      </c>
      <c r="C850" s="17" t="s">
        <v>425</v>
      </c>
      <c r="D850" s="17">
        <v>30</v>
      </c>
      <c r="E850" s="17" t="s">
        <v>224</v>
      </c>
    </row>
    <row r="851" spans="1:5" x14ac:dyDescent="0.2">
      <c r="A851" s="16">
        <v>20190119</v>
      </c>
      <c r="B851" s="17" t="s">
        <v>221</v>
      </c>
      <c r="C851" s="17" t="s">
        <v>480</v>
      </c>
      <c r="D851" s="17">
        <v>35</v>
      </c>
      <c r="E851" s="17" t="s">
        <v>224</v>
      </c>
    </row>
    <row r="852" spans="1:5" x14ac:dyDescent="0.2">
      <c r="A852" s="16">
        <v>20190119</v>
      </c>
      <c r="B852" s="17" t="s">
        <v>227</v>
      </c>
      <c r="C852" s="17" t="s">
        <v>424</v>
      </c>
      <c r="D852" s="17">
        <v>100</v>
      </c>
      <c r="E852" s="17" t="s">
        <v>229</v>
      </c>
    </row>
    <row r="853" spans="1:5" x14ac:dyDescent="0.2">
      <c r="A853" s="16">
        <v>20190120</v>
      </c>
      <c r="B853" s="17" t="s">
        <v>227</v>
      </c>
      <c r="C853" s="17" t="s">
        <v>424</v>
      </c>
      <c r="D853" s="17">
        <v>50</v>
      </c>
      <c r="E853" s="17" t="s">
        <v>223</v>
      </c>
    </row>
    <row r="854" spans="1:5" x14ac:dyDescent="0.2">
      <c r="A854" s="16">
        <v>20190121</v>
      </c>
      <c r="B854" s="17" t="s">
        <v>227</v>
      </c>
      <c r="C854" s="17" t="s">
        <v>424</v>
      </c>
      <c r="D854" s="17">
        <v>50</v>
      </c>
      <c r="E854" s="17" t="s">
        <v>483</v>
      </c>
    </row>
    <row r="855" spans="1:5" x14ac:dyDescent="0.2">
      <c r="A855" s="16">
        <v>20190122</v>
      </c>
      <c r="B855" s="17" t="s">
        <v>227</v>
      </c>
      <c r="C855" s="17" t="s">
        <v>431</v>
      </c>
      <c r="D855" s="17">
        <v>50</v>
      </c>
      <c r="E855" s="17" t="s">
        <v>430</v>
      </c>
    </row>
    <row r="856" spans="1:5" x14ac:dyDescent="0.2">
      <c r="A856" s="16">
        <v>20190123</v>
      </c>
      <c r="B856" s="17" t="s">
        <v>221</v>
      </c>
      <c r="C856" s="17" t="s">
        <v>431</v>
      </c>
      <c r="D856" s="17">
        <v>100</v>
      </c>
      <c r="E856" s="17" t="s">
        <v>430</v>
      </c>
    </row>
    <row r="857" spans="1:5" x14ac:dyDescent="0.2">
      <c r="A857" s="16">
        <v>20190124</v>
      </c>
      <c r="B857" s="17" t="s">
        <v>227</v>
      </c>
      <c r="C857" s="17" t="s">
        <v>424</v>
      </c>
      <c r="D857" s="17">
        <v>50</v>
      </c>
      <c r="E857" s="17" t="s">
        <v>484</v>
      </c>
    </row>
    <row r="858" spans="1:5" x14ac:dyDescent="0.2">
      <c r="A858" s="16">
        <v>20190126</v>
      </c>
      <c r="B858" s="17" t="s">
        <v>221</v>
      </c>
      <c r="C858" s="17" t="s">
        <v>425</v>
      </c>
      <c r="D858" s="17">
        <v>100</v>
      </c>
      <c r="E858" s="17" t="s">
        <v>224</v>
      </c>
    </row>
    <row r="859" spans="1:5" x14ac:dyDescent="0.2">
      <c r="A859" s="16">
        <v>20190126</v>
      </c>
      <c r="B859" s="17" t="s">
        <v>227</v>
      </c>
      <c r="C859" s="17" t="s">
        <v>424</v>
      </c>
      <c r="D859" s="17">
        <v>50</v>
      </c>
      <c r="E859" s="17" t="s">
        <v>229</v>
      </c>
    </row>
    <row r="860" spans="1:5" x14ac:dyDescent="0.2">
      <c r="A860" s="16">
        <v>20190127</v>
      </c>
      <c r="B860" s="17" t="s">
        <v>227</v>
      </c>
      <c r="C860" s="17" t="s">
        <v>431</v>
      </c>
      <c r="D860" s="17">
        <v>50</v>
      </c>
      <c r="E860" s="17" t="s">
        <v>430</v>
      </c>
    </row>
    <row r="861" spans="1:5" x14ac:dyDescent="0.2">
      <c r="A861" s="16">
        <v>20190128</v>
      </c>
      <c r="B861" s="17" t="s">
        <v>227</v>
      </c>
      <c r="C861" s="17" t="s">
        <v>424</v>
      </c>
      <c r="D861" s="17">
        <v>50</v>
      </c>
      <c r="E861" s="17" t="s">
        <v>483</v>
      </c>
    </row>
    <row r="862" spans="1:5" x14ac:dyDescent="0.2">
      <c r="A862" s="16">
        <v>20190129</v>
      </c>
      <c r="B862" s="17" t="s">
        <v>227</v>
      </c>
      <c r="C862" s="17" t="s">
        <v>431</v>
      </c>
      <c r="D862" s="17">
        <v>50</v>
      </c>
      <c r="E862" s="17" t="s">
        <v>430</v>
      </c>
    </row>
    <row r="863" spans="1:5" x14ac:dyDescent="0.2">
      <c r="A863" s="16">
        <v>20190130</v>
      </c>
      <c r="B863" s="17" t="s">
        <v>221</v>
      </c>
      <c r="C863" s="17" t="s">
        <v>431</v>
      </c>
      <c r="D863" s="17">
        <v>80</v>
      </c>
      <c r="E863" s="17" t="s">
        <v>430</v>
      </c>
    </row>
    <row r="864" spans="1:5" x14ac:dyDescent="0.2">
      <c r="A864" s="16">
        <v>20190131</v>
      </c>
      <c r="B864" s="17" t="s">
        <v>227</v>
      </c>
      <c r="C864" s="17" t="s">
        <v>424</v>
      </c>
      <c r="D864" s="17">
        <v>35</v>
      </c>
      <c r="E864" s="17" t="s">
        <v>230</v>
      </c>
    </row>
    <row r="865" spans="1:5" x14ac:dyDescent="0.2">
      <c r="A865" s="16">
        <v>20190202</v>
      </c>
      <c r="B865" s="17" t="s">
        <v>221</v>
      </c>
      <c r="C865" s="17" t="s">
        <v>425</v>
      </c>
      <c r="D865" s="17">
        <v>100</v>
      </c>
      <c r="E865" s="17" t="s">
        <v>224</v>
      </c>
    </row>
    <row r="866" spans="1:5" x14ac:dyDescent="0.2">
      <c r="A866" s="16">
        <v>20190202</v>
      </c>
      <c r="B866" s="17" t="s">
        <v>227</v>
      </c>
      <c r="C866" s="17" t="s">
        <v>424</v>
      </c>
      <c r="D866" s="17">
        <v>50</v>
      </c>
      <c r="E866" s="17" t="s">
        <v>229</v>
      </c>
    </row>
    <row r="867" spans="1:5" x14ac:dyDescent="0.2">
      <c r="A867" s="16">
        <v>20190203</v>
      </c>
      <c r="B867" s="17" t="s">
        <v>275</v>
      </c>
      <c r="C867" s="17" t="s">
        <v>425</v>
      </c>
      <c r="D867" s="17">
        <v>50</v>
      </c>
      <c r="E867" s="17" t="s">
        <v>233</v>
      </c>
    </row>
    <row r="868" spans="1:5" x14ac:dyDescent="0.2">
      <c r="A868" s="16">
        <v>20190203</v>
      </c>
      <c r="B868" s="17" t="s">
        <v>275</v>
      </c>
      <c r="C868" s="17" t="s">
        <v>226</v>
      </c>
      <c r="D868" s="17">
        <v>48</v>
      </c>
      <c r="E868" s="17" t="s">
        <v>233</v>
      </c>
    </row>
    <row r="869" spans="1:5" x14ac:dyDescent="0.2">
      <c r="A869" s="16">
        <v>20190204</v>
      </c>
      <c r="B869" s="17" t="s">
        <v>227</v>
      </c>
      <c r="C869" s="17" t="s">
        <v>424</v>
      </c>
      <c r="D869" s="17">
        <v>50</v>
      </c>
      <c r="E869" s="17" t="s">
        <v>247</v>
      </c>
    </row>
    <row r="870" spans="1:5" x14ac:dyDescent="0.2">
      <c r="A870" s="16">
        <v>20190205</v>
      </c>
      <c r="B870" s="17" t="s">
        <v>227</v>
      </c>
      <c r="C870" s="17" t="s">
        <v>431</v>
      </c>
      <c r="D870" s="17">
        <v>50</v>
      </c>
      <c r="E870" s="17" t="s">
        <v>430</v>
      </c>
    </row>
    <row r="871" spans="1:5" x14ac:dyDescent="0.2">
      <c r="A871" s="16">
        <v>20190206</v>
      </c>
      <c r="B871" s="17" t="s">
        <v>221</v>
      </c>
      <c r="C871" s="17" t="s">
        <v>431</v>
      </c>
      <c r="D871" s="17">
        <v>100</v>
      </c>
      <c r="E871" s="17" t="s">
        <v>430</v>
      </c>
    </row>
    <row r="872" spans="1:5" x14ac:dyDescent="0.2">
      <c r="A872" s="16">
        <v>20190207</v>
      </c>
      <c r="B872" s="17" t="s">
        <v>227</v>
      </c>
      <c r="C872" s="17" t="s">
        <v>424</v>
      </c>
      <c r="D872" s="17">
        <v>33</v>
      </c>
      <c r="E872" s="17" t="s">
        <v>230</v>
      </c>
    </row>
    <row r="873" spans="1:5" x14ac:dyDescent="0.2">
      <c r="A873" s="16">
        <v>20190209</v>
      </c>
      <c r="B873" s="17" t="s">
        <v>221</v>
      </c>
      <c r="C873" s="17" t="s">
        <v>480</v>
      </c>
      <c r="D873" s="17">
        <v>60</v>
      </c>
      <c r="E873" s="17" t="s">
        <v>224</v>
      </c>
    </row>
    <row r="874" spans="1:5" x14ac:dyDescent="0.2">
      <c r="A874" s="16">
        <v>20190209</v>
      </c>
      <c r="B874" s="17" t="s">
        <v>227</v>
      </c>
      <c r="C874" s="17" t="s">
        <v>480</v>
      </c>
      <c r="D874" s="17">
        <v>56</v>
      </c>
      <c r="E874" s="17" t="s">
        <v>229</v>
      </c>
    </row>
    <row r="875" spans="1:5" x14ac:dyDescent="0.2">
      <c r="A875" s="16">
        <v>20190209</v>
      </c>
      <c r="B875" s="17" t="s">
        <v>227</v>
      </c>
      <c r="C875" s="17" t="s">
        <v>425</v>
      </c>
      <c r="D875" s="17">
        <v>17</v>
      </c>
      <c r="E875" s="17" t="s">
        <v>229</v>
      </c>
    </row>
    <row r="876" spans="1:5" x14ac:dyDescent="0.2">
      <c r="A876" s="16">
        <v>20190209</v>
      </c>
      <c r="B876" s="17" t="s">
        <v>227</v>
      </c>
      <c r="C876" s="17" t="s">
        <v>424</v>
      </c>
      <c r="D876" s="17">
        <v>25</v>
      </c>
      <c r="E876" s="17" t="s">
        <v>229</v>
      </c>
    </row>
    <row r="877" spans="1:5" x14ac:dyDescent="0.2">
      <c r="A877" s="16">
        <v>20190210</v>
      </c>
      <c r="B877" s="17" t="s">
        <v>243</v>
      </c>
      <c r="C877" s="17" t="s">
        <v>480</v>
      </c>
      <c r="D877" s="17">
        <v>48</v>
      </c>
      <c r="E877" s="17" t="s">
        <v>233</v>
      </c>
    </row>
    <row r="878" spans="1:5" x14ac:dyDescent="0.2">
      <c r="A878" s="16">
        <v>20190210</v>
      </c>
      <c r="B878" s="17" t="s">
        <v>243</v>
      </c>
      <c r="C878" s="17" t="s">
        <v>226</v>
      </c>
      <c r="D878" s="17">
        <v>48</v>
      </c>
      <c r="E878" s="17" t="s">
        <v>233</v>
      </c>
    </row>
    <row r="879" spans="1:5" x14ac:dyDescent="0.2">
      <c r="A879" s="16">
        <v>20190211</v>
      </c>
      <c r="B879" s="17" t="s">
        <v>227</v>
      </c>
      <c r="C879" s="17" t="s">
        <v>424</v>
      </c>
      <c r="D879" s="17">
        <v>50</v>
      </c>
      <c r="E879" s="17" t="s">
        <v>435</v>
      </c>
    </row>
    <row r="880" spans="1:5" x14ac:dyDescent="0.2">
      <c r="A880" s="16">
        <v>20190213</v>
      </c>
      <c r="B880" s="17" t="s">
        <v>221</v>
      </c>
      <c r="C880" s="17" t="s">
        <v>431</v>
      </c>
      <c r="D880" s="17">
        <v>100</v>
      </c>
      <c r="E880" s="17" t="s">
        <v>430</v>
      </c>
    </row>
    <row r="881" spans="1:5" x14ac:dyDescent="0.2">
      <c r="A881" s="16">
        <v>20190214</v>
      </c>
      <c r="B881" s="17" t="s">
        <v>227</v>
      </c>
      <c r="C881" s="17" t="s">
        <v>424</v>
      </c>
      <c r="D881" s="17">
        <v>50</v>
      </c>
      <c r="E881" s="17" t="s">
        <v>486</v>
      </c>
    </row>
    <row r="882" spans="1:5" x14ac:dyDescent="0.2">
      <c r="A882" s="16">
        <v>20190214</v>
      </c>
      <c r="B882" s="17" t="s">
        <v>227</v>
      </c>
      <c r="C882" s="17" t="s">
        <v>480</v>
      </c>
      <c r="D882" s="17">
        <v>7</v>
      </c>
      <c r="E882" s="17" t="s">
        <v>486</v>
      </c>
    </row>
    <row r="883" spans="1:5" x14ac:dyDescent="0.2">
      <c r="A883" s="16">
        <v>20190216</v>
      </c>
      <c r="B883" s="17" t="s">
        <v>256</v>
      </c>
      <c r="C883" s="17" t="s">
        <v>425</v>
      </c>
      <c r="D883" s="17">
        <v>48</v>
      </c>
      <c r="E883" s="17" t="s">
        <v>233</v>
      </c>
    </row>
    <row r="884" spans="1:5" x14ac:dyDescent="0.2">
      <c r="A884" s="16">
        <v>20190216</v>
      </c>
      <c r="B884" s="17" t="s">
        <v>256</v>
      </c>
      <c r="C884" s="17" t="s">
        <v>226</v>
      </c>
      <c r="D884" s="17">
        <v>48</v>
      </c>
      <c r="E884" s="17" t="s">
        <v>233</v>
      </c>
    </row>
    <row r="885" spans="1:5" x14ac:dyDescent="0.2">
      <c r="A885" s="16">
        <v>20190217</v>
      </c>
      <c r="B885" s="17" t="s">
        <v>221</v>
      </c>
      <c r="C885" s="17" t="s">
        <v>425</v>
      </c>
      <c r="D885" s="17">
        <v>100</v>
      </c>
      <c r="E885" s="17" t="s">
        <v>223</v>
      </c>
    </row>
    <row r="886" spans="1:5" x14ac:dyDescent="0.2">
      <c r="A886" s="16">
        <v>20190218</v>
      </c>
      <c r="B886" s="17" t="s">
        <v>227</v>
      </c>
      <c r="C886" s="17" t="s">
        <v>424</v>
      </c>
      <c r="D886" s="17">
        <v>50</v>
      </c>
      <c r="E886" s="17" t="s">
        <v>435</v>
      </c>
    </row>
    <row r="887" spans="1:5" x14ac:dyDescent="0.2">
      <c r="A887" s="16">
        <v>20190219</v>
      </c>
      <c r="B887" s="17" t="s">
        <v>221</v>
      </c>
      <c r="C887" s="17" t="s">
        <v>487</v>
      </c>
      <c r="D887" s="17">
        <v>72</v>
      </c>
      <c r="E887" s="17" t="s">
        <v>222</v>
      </c>
    </row>
    <row r="888" spans="1:5" x14ac:dyDescent="0.2">
      <c r="A888" s="16">
        <v>20190220</v>
      </c>
      <c r="B888" s="17" t="s">
        <v>221</v>
      </c>
      <c r="C888" s="17" t="s">
        <v>431</v>
      </c>
      <c r="D888" s="17">
        <v>90</v>
      </c>
      <c r="E888" s="17" t="s">
        <v>430</v>
      </c>
    </row>
    <row r="889" spans="1:5" x14ac:dyDescent="0.2">
      <c r="A889" s="16">
        <v>20190221</v>
      </c>
      <c r="B889" s="17" t="s">
        <v>227</v>
      </c>
      <c r="C889" s="17" t="s">
        <v>424</v>
      </c>
      <c r="D889" s="17">
        <v>65</v>
      </c>
      <c r="E889" s="17" t="s">
        <v>230</v>
      </c>
    </row>
    <row r="890" spans="1:5" x14ac:dyDescent="0.2">
      <c r="A890" s="16">
        <v>20190223</v>
      </c>
      <c r="B890" s="17" t="s">
        <v>250</v>
      </c>
      <c r="C890" s="17" t="s">
        <v>425</v>
      </c>
      <c r="D890" s="17">
        <v>48</v>
      </c>
      <c r="E890" s="17" t="s">
        <v>230</v>
      </c>
    </row>
    <row r="891" spans="1:5" x14ac:dyDescent="0.2">
      <c r="A891" s="16">
        <v>20190223</v>
      </c>
      <c r="B891" s="17" t="s">
        <v>248</v>
      </c>
      <c r="C891" s="17" t="s">
        <v>425</v>
      </c>
      <c r="D891" s="17">
        <v>48</v>
      </c>
      <c r="E891" s="17" t="s">
        <v>233</v>
      </c>
    </row>
    <row r="892" spans="1:5" x14ac:dyDescent="0.2">
      <c r="A892" s="16">
        <v>20190224</v>
      </c>
      <c r="B892" s="17" t="s">
        <v>227</v>
      </c>
      <c r="C892" s="17" t="s">
        <v>487</v>
      </c>
      <c r="D892" s="17">
        <v>80</v>
      </c>
      <c r="E892" s="17" t="s">
        <v>489</v>
      </c>
    </row>
    <row r="893" spans="1:5" x14ac:dyDescent="0.2">
      <c r="A893" s="16">
        <v>20190225</v>
      </c>
      <c r="B893" s="17" t="s">
        <v>227</v>
      </c>
      <c r="C893" s="17" t="s">
        <v>424</v>
      </c>
      <c r="D893" s="17">
        <v>50</v>
      </c>
      <c r="E893" s="17" t="s">
        <v>435</v>
      </c>
    </row>
    <row r="894" spans="1:5" x14ac:dyDescent="0.2">
      <c r="A894" s="16">
        <v>20190226</v>
      </c>
      <c r="B894" s="17" t="s">
        <v>221</v>
      </c>
      <c r="C894" s="17" t="s">
        <v>487</v>
      </c>
      <c r="D894" s="17">
        <v>60</v>
      </c>
      <c r="E894" s="17" t="s">
        <v>490</v>
      </c>
    </row>
    <row r="895" spans="1:5" x14ac:dyDescent="0.2">
      <c r="A895" s="16">
        <v>20190227</v>
      </c>
      <c r="B895" s="17" t="s">
        <v>221</v>
      </c>
      <c r="C895" s="17" t="s">
        <v>487</v>
      </c>
      <c r="D895" s="17">
        <v>60</v>
      </c>
      <c r="E895" s="17" t="s">
        <v>223</v>
      </c>
    </row>
    <row r="896" spans="1:5" x14ac:dyDescent="0.2">
      <c r="A896" s="16">
        <v>20190227</v>
      </c>
      <c r="B896" s="17" t="s">
        <v>221</v>
      </c>
      <c r="C896" s="17" t="s">
        <v>431</v>
      </c>
      <c r="D896" s="17">
        <v>60</v>
      </c>
      <c r="E896" s="17" t="s">
        <v>430</v>
      </c>
    </row>
    <row r="897" spans="1:5" x14ac:dyDescent="0.2">
      <c r="A897" s="16">
        <v>20190302</v>
      </c>
      <c r="B897" s="17" t="s">
        <v>248</v>
      </c>
      <c r="C897" s="17" t="s">
        <v>425</v>
      </c>
      <c r="D897" s="17">
        <v>48</v>
      </c>
      <c r="E897" s="17" t="s">
        <v>233</v>
      </c>
    </row>
    <row r="898" spans="1:5" x14ac:dyDescent="0.2">
      <c r="A898" s="16">
        <v>20190303</v>
      </c>
      <c r="B898" s="17" t="s">
        <v>311</v>
      </c>
      <c r="C898" s="17" t="s">
        <v>425</v>
      </c>
      <c r="D898" s="17">
        <v>48</v>
      </c>
      <c r="E898" s="17" t="s">
        <v>233</v>
      </c>
    </row>
    <row r="899" spans="1:5" x14ac:dyDescent="0.2">
      <c r="A899" s="16">
        <v>20190303</v>
      </c>
      <c r="B899" s="17" t="s">
        <v>311</v>
      </c>
      <c r="C899" s="17" t="s">
        <v>487</v>
      </c>
      <c r="D899" s="17">
        <v>41</v>
      </c>
      <c r="E899" s="17" t="s">
        <v>233</v>
      </c>
    </row>
    <row r="900" spans="1:5" x14ac:dyDescent="0.2">
      <c r="A900" s="16">
        <v>20190304</v>
      </c>
      <c r="B900" s="17" t="s">
        <v>227</v>
      </c>
      <c r="C900" s="17" t="s">
        <v>424</v>
      </c>
      <c r="D900" s="17">
        <v>50</v>
      </c>
      <c r="E900" s="17" t="s">
        <v>492</v>
      </c>
    </row>
    <row r="901" spans="1:5" x14ac:dyDescent="0.2">
      <c r="A901" s="16">
        <v>20190306</v>
      </c>
      <c r="B901" s="17" t="s">
        <v>221</v>
      </c>
      <c r="C901" s="17" t="s">
        <v>487</v>
      </c>
      <c r="D901" s="17">
        <v>148</v>
      </c>
      <c r="E901" s="17" t="s">
        <v>222</v>
      </c>
    </row>
    <row r="902" spans="1:5" x14ac:dyDescent="0.2">
      <c r="A902" s="16">
        <v>20190306</v>
      </c>
      <c r="B902" s="17" t="s">
        <v>221</v>
      </c>
      <c r="C902" s="17" t="s">
        <v>431</v>
      </c>
      <c r="D902" s="17">
        <v>80</v>
      </c>
      <c r="E902" s="17" t="s">
        <v>430</v>
      </c>
    </row>
    <row r="903" spans="1:5" x14ac:dyDescent="0.2">
      <c r="A903" s="16">
        <v>20190307</v>
      </c>
      <c r="B903" s="17" t="s">
        <v>227</v>
      </c>
      <c r="C903" s="17" t="s">
        <v>424</v>
      </c>
      <c r="D903" s="17">
        <v>40</v>
      </c>
      <c r="E903" s="17" t="s">
        <v>230</v>
      </c>
    </row>
    <row r="904" spans="1:5" x14ac:dyDescent="0.2">
      <c r="A904" s="16">
        <v>20190309</v>
      </c>
      <c r="B904" s="17" t="s">
        <v>221</v>
      </c>
      <c r="C904" s="17" t="s">
        <v>425</v>
      </c>
      <c r="D904" s="17">
        <v>48</v>
      </c>
      <c r="E904" s="17" t="s">
        <v>230</v>
      </c>
    </row>
    <row r="905" spans="1:5" x14ac:dyDescent="0.2">
      <c r="A905" s="16">
        <v>20190309</v>
      </c>
      <c r="B905" s="17" t="s">
        <v>227</v>
      </c>
      <c r="C905" s="17" t="s">
        <v>424</v>
      </c>
      <c r="D905" s="17">
        <v>50</v>
      </c>
      <c r="E905" s="17" t="s">
        <v>229</v>
      </c>
    </row>
    <row r="906" spans="1:5" x14ac:dyDescent="0.2">
      <c r="A906" s="16">
        <v>20190310</v>
      </c>
      <c r="B906" s="17" t="s">
        <v>254</v>
      </c>
      <c r="C906" s="17" t="s">
        <v>425</v>
      </c>
      <c r="D906" s="17">
        <v>48</v>
      </c>
      <c r="E906" s="17" t="s">
        <v>233</v>
      </c>
    </row>
    <row r="907" spans="1:5" x14ac:dyDescent="0.2">
      <c r="A907" s="16">
        <v>20190310</v>
      </c>
      <c r="B907" s="17" t="s">
        <v>254</v>
      </c>
      <c r="C907" s="17" t="s">
        <v>487</v>
      </c>
      <c r="D907" s="17">
        <v>48</v>
      </c>
      <c r="E907" s="17" t="s">
        <v>233</v>
      </c>
    </row>
    <row r="908" spans="1:5" x14ac:dyDescent="0.2">
      <c r="A908" s="16">
        <v>20190313</v>
      </c>
      <c r="B908" s="17" t="s">
        <v>221</v>
      </c>
      <c r="C908" s="17" t="s">
        <v>431</v>
      </c>
      <c r="D908" s="17">
        <v>80</v>
      </c>
      <c r="E908" s="17" t="s">
        <v>430</v>
      </c>
    </row>
    <row r="909" spans="1:5" x14ac:dyDescent="0.2">
      <c r="A909" s="16">
        <v>20190314</v>
      </c>
      <c r="B909" s="17" t="s">
        <v>221</v>
      </c>
      <c r="C909" s="17" t="s">
        <v>487</v>
      </c>
      <c r="D909" s="17">
        <v>100</v>
      </c>
      <c r="E909" s="17" t="s">
        <v>223</v>
      </c>
    </row>
    <row r="910" spans="1:5" x14ac:dyDescent="0.2">
      <c r="A910" s="16">
        <v>20190316</v>
      </c>
      <c r="B910" s="17" t="s">
        <v>221</v>
      </c>
      <c r="C910" s="17" t="s">
        <v>487</v>
      </c>
      <c r="D910" s="17">
        <v>100</v>
      </c>
      <c r="E910" s="17" t="s">
        <v>224</v>
      </c>
    </row>
    <row r="911" spans="1:5" x14ac:dyDescent="0.2">
      <c r="A911" s="16">
        <v>20190317</v>
      </c>
      <c r="B911" s="17" t="s">
        <v>232</v>
      </c>
      <c r="C911" s="17" t="s">
        <v>487</v>
      </c>
      <c r="D911" s="17">
        <v>48</v>
      </c>
      <c r="E911" s="17" t="s">
        <v>233</v>
      </c>
    </row>
    <row r="912" spans="1:5" x14ac:dyDescent="0.2">
      <c r="A912" s="16">
        <v>20190317</v>
      </c>
      <c r="B912" s="17" t="s">
        <v>232</v>
      </c>
      <c r="C912" s="17" t="s">
        <v>425</v>
      </c>
      <c r="D912" s="17">
        <v>48</v>
      </c>
      <c r="E912" s="17" t="s">
        <v>233</v>
      </c>
    </row>
    <row r="913" spans="1:5" x14ac:dyDescent="0.2">
      <c r="A913" s="16">
        <v>20190318</v>
      </c>
      <c r="B913" s="17" t="s">
        <v>227</v>
      </c>
      <c r="C913" s="17" t="s">
        <v>424</v>
      </c>
      <c r="D913" s="17">
        <v>50</v>
      </c>
      <c r="E913" s="17" t="s">
        <v>492</v>
      </c>
    </row>
    <row r="914" spans="1:5" x14ac:dyDescent="0.2">
      <c r="A914" s="16">
        <v>20190319</v>
      </c>
      <c r="B914" s="17" t="s">
        <v>221</v>
      </c>
      <c r="C914" s="17" t="s">
        <v>487</v>
      </c>
      <c r="D914" s="17">
        <v>50</v>
      </c>
      <c r="E914" s="17" t="s">
        <v>495</v>
      </c>
    </row>
    <row r="915" spans="1:5" x14ac:dyDescent="0.2">
      <c r="A915" s="16">
        <v>20190320</v>
      </c>
      <c r="B915" s="17" t="s">
        <v>221</v>
      </c>
      <c r="C915" s="17" t="s">
        <v>431</v>
      </c>
      <c r="D915" s="17">
        <v>100</v>
      </c>
      <c r="E915" s="17" t="s">
        <v>430</v>
      </c>
    </row>
    <row r="916" spans="1:5" x14ac:dyDescent="0.2">
      <c r="A916" s="16">
        <v>20190321</v>
      </c>
      <c r="B916" s="17" t="s">
        <v>227</v>
      </c>
      <c r="C916" s="17" t="s">
        <v>424</v>
      </c>
      <c r="D916" s="17">
        <v>60</v>
      </c>
      <c r="E916" s="17" t="s">
        <v>492</v>
      </c>
    </row>
    <row r="917" spans="1:5" x14ac:dyDescent="0.2">
      <c r="A917" s="16">
        <v>20190323</v>
      </c>
      <c r="B917" s="17" t="s">
        <v>221</v>
      </c>
      <c r="C917" s="17" t="s">
        <v>487</v>
      </c>
      <c r="D917" s="17">
        <v>50</v>
      </c>
      <c r="E917" s="17" t="s">
        <v>489</v>
      </c>
    </row>
    <row r="918" spans="1:5" x14ac:dyDescent="0.2">
      <c r="A918" s="16">
        <v>20190324</v>
      </c>
      <c r="B918" s="17" t="s">
        <v>266</v>
      </c>
      <c r="C918" s="17" t="s">
        <v>487</v>
      </c>
      <c r="D918" s="17">
        <v>48</v>
      </c>
      <c r="E918" s="17" t="s">
        <v>233</v>
      </c>
    </row>
    <row r="919" spans="1:5" x14ac:dyDescent="0.2">
      <c r="A919" s="16">
        <v>20190324</v>
      </c>
      <c r="B919" s="17" t="s">
        <v>266</v>
      </c>
      <c r="C919" s="17" t="s">
        <v>425</v>
      </c>
      <c r="D919" s="17">
        <v>48</v>
      </c>
      <c r="E919" s="17" t="s">
        <v>233</v>
      </c>
    </row>
    <row r="920" spans="1:5" x14ac:dyDescent="0.2">
      <c r="A920" s="16">
        <v>20190325</v>
      </c>
      <c r="B920" s="17" t="s">
        <v>227</v>
      </c>
      <c r="C920" s="17" t="s">
        <v>424</v>
      </c>
      <c r="D920" s="17">
        <v>60</v>
      </c>
      <c r="E920" s="17" t="s">
        <v>492</v>
      </c>
    </row>
    <row r="921" spans="1:5" x14ac:dyDescent="0.2">
      <c r="A921" s="16">
        <v>20190328</v>
      </c>
      <c r="B921" s="17" t="s">
        <v>227</v>
      </c>
      <c r="C921" s="17" t="s">
        <v>424</v>
      </c>
      <c r="D921" s="17">
        <v>50</v>
      </c>
      <c r="E921" s="17" t="s">
        <v>492</v>
      </c>
    </row>
    <row r="922" spans="1:5" x14ac:dyDescent="0.2">
      <c r="A922" s="16">
        <v>20190330</v>
      </c>
      <c r="B922" s="17" t="s">
        <v>221</v>
      </c>
      <c r="C922" s="17" t="s">
        <v>226</v>
      </c>
      <c r="D922" s="17">
        <v>48</v>
      </c>
      <c r="E922" s="17" t="s">
        <v>230</v>
      </c>
    </row>
    <row r="923" spans="1:5" x14ac:dyDescent="0.2">
      <c r="A923" s="16">
        <v>20190330</v>
      </c>
      <c r="B923" s="17" t="s">
        <v>221</v>
      </c>
      <c r="C923" s="17" t="s">
        <v>487</v>
      </c>
      <c r="D923" s="17">
        <v>17</v>
      </c>
      <c r="E923" s="17" t="s">
        <v>223</v>
      </c>
    </row>
    <row r="924" spans="1:5" x14ac:dyDescent="0.2">
      <c r="A924" s="16">
        <v>20190330</v>
      </c>
      <c r="B924" s="17" t="s">
        <v>227</v>
      </c>
      <c r="C924" s="17" t="s">
        <v>424</v>
      </c>
      <c r="D924" s="17">
        <v>50</v>
      </c>
      <c r="E924" s="17" t="s">
        <v>497</v>
      </c>
    </row>
    <row r="925" spans="1:5" x14ac:dyDescent="0.2">
      <c r="A925" s="16">
        <v>20190331</v>
      </c>
      <c r="B925" s="17" t="s">
        <v>261</v>
      </c>
      <c r="C925" s="17" t="s">
        <v>425</v>
      </c>
      <c r="D925" s="17">
        <v>43</v>
      </c>
      <c r="E925" s="17" t="s">
        <v>233</v>
      </c>
    </row>
    <row r="926" spans="1:5" x14ac:dyDescent="0.2">
      <c r="A926" s="16">
        <v>20190331</v>
      </c>
      <c r="B926" s="17" t="s">
        <v>261</v>
      </c>
      <c r="C926" s="17" t="s">
        <v>487</v>
      </c>
      <c r="D926" s="17">
        <v>42</v>
      </c>
      <c r="E926" s="17" t="s">
        <v>233</v>
      </c>
    </row>
    <row r="927" spans="1:5" x14ac:dyDescent="0.2">
      <c r="A927" s="16">
        <v>20190401</v>
      </c>
      <c r="B927" s="17" t="s">
        <v>227</v>
      </c>
      <c r="C927" s="17" t="s">
        <v>424</v>
      </c>
      <c r="D927" s="17">
        <v>50</v>
      </c>
      <c r="E927" s="17" t="s">
        <v>249</v>
      </c>
    </row>
    <row r="928" spans="1:5" x14ac:dyDescent="0.2">
      <c r="A928" s="16">
        <v>20190402</v>
      </c>
      <c r="B928" s="17" t="s">
        <v>221</v>
      </c>
      <c r="C928" s="17" t="s">
        <v>487</v>
      </c>
      <c r="D928" s="17">
        <v>100</v>
      </c>
      <c r="E928" s="17" t="s">
        <v>224</v>
      </c>
    </row>
    <row r="929" spans="1:5" x14ac:dyDescent="0.2">
      <c r="A929" s="16">
        <v>20190404</v>
      </c>
      <c r="B929" s="17" t="s">
        <v>227</v>
      </c>
      <c r="C929" s="17" t="s">
        <v>424</v>
      </c>
      <c r="D929" s="17">
        <v>100</v>
      </c>
      <c r="E929" s="17" t="s">
        <v>318</v>
      </c>
    </row>
    <row r="930" spans="1:5" x14ac:dyDescent="0.2">
      <c r="A930" s="16">
        <v>20190406</v>
      </c>
      <c r="B930" s="17" t="s">
        <v>221</v>
      </c>
      <c r="C930" s="17" t="s">
        <v>425</v>
      </c>
      <c r="D930" s="17">
        <v>48</v>
      </c>
      <c r="E930" s="17" t="s">
        <v>230</v>
      </c>
    </row>
    <row r="931" spans="1:5" x14ac:dyDescent="0.2">
      <c r="A931" s="16">
        <v>20190406</v>
      </c>
      <c r="B931" s="17" t="s">
        <v>227</v>
      </c>
      <c r="C931" s="17" t="s">
        <v>424</v>
      </c>
      <c r="D931" s="17">
        <v>75</v>
      </c>
      <c r="E931" s="17" t="s">
        <v>229</v>
      </c>
    </row>
    <row r="932" spans="1:5" x14ac:dyDescent="0.2">
      <c r="A932" s="16">
        <v>20190407</v>
      </c>
      <c r="B932" s="17" t="s">
        <v>256</v>
      </c>
      <c r="C932" s="17" t="s">
        <v>425</v>
      </c>
      <c r="D932" s="17">
        <v>48</v>
      </c>
      <c r="E932" s="17" t="s">
        <v>233</v>
      </c>
    </row>
    <row r="933" spans="1:5" x14ac:dyDescent="0.2">
      <c r="A933" s="16">
        <v>20190407</v>
      </c>
      <c r="B933" s="17" t="s">
        <v>256</v>
      </c>
      <c r="C933" s="17" t="s">
        <v>487</v>
      </c>
      <c r="D933" s="17">
        <v>48</v>
      </c>
      <c r="E933" s="17" t="s">
        <v>233</v>
      </c>
    </row>
    <row r="934" spans="1:5" x14ac:dyDescent="0.2">
      <c r="A934" s="16">
        <v>20190408</v>
      </c>
      <c r="B934" s="17" t="s">
        <v>227</v>
      </c>
      <c r="C934" s="17" t="s">
        <v>424</v>
      </c>
      <c r="D934" s="17">
        <v>50</v>
      </c>
      <c r="E934" s="17" t="s">
        <v>249</v>
      </c>
    </row>
    <row r="935" spans="1:5" x14ac:dyDescent="0.2">
      <c r="A935" s="16">
        <v>20190409</v>
      </c>
      <c r="B935" s="17" t="s">
        <v>221</v>
      </c>
      <c r="C935" s="17" t="s">
        <v>424</v>
      </c>
      <c r="D935" s="17">
        <v>75</v>
      </c>
      <c r="E935" s="17" t="s">
        <v>224</v>
      </c>
    </row>
    <row r="936" spans="1:5" x14ac:dyDescent="0.2">
      <c r="A936" s="16">
        <v>20190410</v>
      </c>
      <c r="B936" s="17" t="s">
        <v>221</v>
      </c>
      <c r="C936" s="17" t="s">
        <v>424</v>
      </c>
      <c r="D936" s="17">
        <v>50</v>
      </c>
      <c r="E936" s="17" t="s">
        <v>270</v>
      </c>
    </row>
    <row r="937" spans="1:5" x14ac:dyDescent="0.2">
      <c r="A937" s="16">
        <v>20190411</v>
      </c>
      <c r="B937" s="17" t="s">
        <v>227</v>
      </c>
      <c r="C937" s="17" t="s">
        <v>424</v>
      </c>
      <c r="D937" s="17">
        <v>35</v>
      </c>
      <c r="E937" s="17" t="s">
        <v>230</v>
      </c>
    </row>
    <row r="938" spans="1:5" x14ac:dyDescent="0.2">
      <c r="A938" s="16">
        <v>20190413</v>
      </c>
      <c r="B938" s="17" t="s">
        <v>269</v>
      </c>
      <c r="C938" s="17" t="s">
        <v>424</v>
      </c>
      <c r="D938" s="17">
        <v>55</v>
      </c>
      <c r="E938" s="17" t="s">
        <v>233</v>
      </c>
    </row>
    <row r="939" spans="1:5" x14ac:dyDescent="0.2">
      <c r="A939" s="16">
        <v>20190413</v>
      </c>
      <c r="B939" s="17" t="s">
        <v>227</v>
      </c>
      <c r="C939" s="17" t="s">
        <v>424</v>
      </c>
      <c r="D939" s="17">
        <v>50</v>
      </c>
      <c r="E939" s="17" t="s">
        <v>499</v>
      </c>
    </row>
    <row r="940" spans="1:5" x14ac:dyDescent="0.2">
      <c r="A940" s="16">
        <v>20190414</v>
      </c>
      <c r="B940" s="17" t="s">
        <v>266</v>
      </c>
      <c r="C940" s="17" t="s">
        <v>425</v>
      </c>
      <c r="D940" s="17">
        <v>48</v>
      </c>
      <c r="E940" s="17" t="s">
        <v>233</v>
      </c>
    </row>
    <row r="941" spans="1:5" x14ac:dyDescent="0.2">
      <c r="A941" s="16">
        <v>20190414</v>
      </c>
      <c r="B941" s="17" t="s">
        <v>266</v>
      </c>
      <c r="C941" s="17" t="s">
        <v>487</v>
      </c>
      <c r="D941" s="17">
        <v>48</v>
      </c>
      <c r="E941" s="17" t="s">
        <v>233</v>
      </c>
    </row>
    <row r="942" spans="1:5" x14ac:dyDescent="0.2">
      <c r="A942" s="16">
        <v>20190415</v>
      </c>
      <c r="B942" s="17" t="s">
        <v>227</v>
      </c>
      <c r="C942" s="17" t="s">
        <v>424</v>
      </c>
      <c r="D942" s="17">
        <v>50</v>
      </c>
      <c r="E942" s="17" t="s">
        <v>318</v>
      </c>
    </row>
    <row r="943" spans="1:5" x14ac:dyDescent="0.2">
      <c r="A943" s="16">
        <v>20190416</v>
      </c>
      <c r="B943" s="17" t="s">
        <v>221</v>
      </c>
      <c r="C943" s="17" t="s">
        <v>487</v>
      </c>
      <c r="D943" s="17">
        <v>25</v>
      </c>
      <c r="E943" s="17" t="s">
        <v>224</v>
      </c>
    </row>
    <row r="944" spans="1:5" x14ac:dyDescent="0.2">
      <c r="A944" s="16">
        <v>20190418</v>
      </c>
      <c r="B944" s="17" t="s">
        <v>227</v>
      </c>
      <c r="C944" s="17" t="s">
        <v>424</v>
      </c>
      <c r="D944" s="17">
        <v>50</v>
      </c>
      <c r="E944" s="17" t="s">
        <v>249</v>
      </c>
    </row>
    <row r="945" spans="1:5" x14ac:dyDescent="0.2">
      <c r="A945" s="16">
        <v>20190419</v>
      </c>
      <c r="B945" s="17" t="s">
        <v>221</v>
      </c>
      <c r="C945" s="17" t="s">
        <v>424</v>
      </c>
      <c r="D945" s="17">
        <v>60</v>
      </c>
      <c r="E945" s="17" t="s">
        <v>440</v>
      </c>
    </row>
    <row r="946" spans="1:5" x14ac:dyDescent="0.2">
      <c r="A946" s="16">
        <v>20190420</v>
      </c>
      <c r="B946" s="17" t="s">
        <v>221</v>
      </c>
      <c r="C946" s="17" t="s">
        <v>424</v>
      </c>
      <c r="D946" s="17">
        <v>50</v>
      </c>
      <c r="E946" s="17" t="s">
        <v>224</v>
      </c>
    </row>
    <row r="947" spans="1:5" x14ac:dyDescent="0.2">
      <c r="A947" s="16">
        <v>20190421</v>
      </c>
      <c r="B947" s="17" t="s">
        <v>221</v>
      </c>
      <c r="C947" s="17" t="s">
        <v>424</v>
      </c>
      <c r="D947" s="17">
        <v>50</v>
      </c>
      <c r="E947" s="17" t="s">
        <v>270</v>
      </c>
    </row>
    <row r="948" spans="1:5" x14ac:dyDescent="0.2">
      <c r="A948" s="16">
        <v>20190422</v>
      </c>
      <c r="B948" s="17" t="s">
        <v>221</v>
      </c>
      <c r="C948" s="17" t="s">
        <v>424</v>
      </c>
      <c r="D948" s="17">
        <v>60</v>
      </c>
      <c r="E948" s="17" t="s">
        <v>500</v>
      </c>
    </row>
    <row r="949" spans="1:5" x14ac:dyDescent="0.2">
      <c r="A949" s="16">
        <v>20190423</v>
      </c>
      <c r="B949" s="17" t="s">
        <v>221</v>
      </c>
      <c r="C949" s="17" t="s">
        <v>424</v>
      </c>
      <c r="D949" s="17">
        <v>35</v>
      </c>
      <c r="E949" s="17" t="s">
        <v>230</v>
      </c>
    </row>
    <row r="950" spans="1:5" x14ac:dyDescent="0.2">
      <c r="A950" s="16">
        <v>20190424</v>
      </c>
      <c r="B950" s="17" t="s">
        <v>221</v>
      </c>
      <c r="C950" s="17" t="s">
        <v>424</v>
      </c>
      <c r="D950" s="17">
        <v>55</v>
      </c>
      <c r="E950" s="17" t="s">
        <v>270</v>
      </c>
    </row>
    <row r="951" spans="1:5" x14ac:dyDescent="0.2">
      <c r="A951" s="16">
        <v>20190425</v>
      </c>
      <c r="B951" s="17" t="s">
        <v>221</v>
      </c>
      <c r="C951" s="17" t="s">
        <v>424</v>
      </c>
      <c r="D951" s="17">
        <v>55</v>
      </c>
      <c r="E951" s="17" t="s">
        <v>270</v>
      </c>
    </row>
    <row r="952" spans="1:5" x14ac:dyDescent="0.2">
      <c r="A952" s="16">
        <v>20190427</v>
      </c>
      <c r="B952" s="17" t="s">
        <v>221</v>
      </c>
      <c r="C952" s="17" t="s">
        <v>424</v>
      </c>
      <c r="D952" s="17">
        <v>50</v>
      </c>
      <c r="E952" s="17" t="s">
        <v>224</v>
      </c>
    </row>
    <row r="953" spans="1:5" x14ac:dyDescent="0.2">
      <c r="A953" s="16">
        <v>20190428</v>
      </c>
      <c r="B953" s="17" t="s">
        <v>271</v>
      </c>
      <c r="C953" s="17" t="s">
        <v>424</v>
      </c>
      <c r="D953" s="17">
        <v>55</v>
      </c>
      <c r="E953" s="17" t="s">
        <v>233</v>
      </c>
    </row>
    <row r="954" spans="1:5" x14ac:dyDescent="0.2">
      <c r="A954" s="16">
        <v>20190429</v>
      </c>
      <c r="B954" s="17" t="s">
        <v>221</v>
      </c>
      <c r="C954" s="17" t="s">
        <v>424</v>
      </c>
      <c r="D954" s="17">
        <v>30</v>
      </c>
      <c r="E954" s="17" t="s">
        <v>268</v>
      </c>
    </row>
    <row r="955" spans="1:5" x14ac:dyDescent="0.2">
      <c r="A955" s="16">
        <v>20190430</v>
      </c>
      <c r="B955" s="17" t="s">
        <v>221</v>
      </c>
      <c r="C955" s="17" t="s">
        <v>424</v>
      </c>
      <c r="D955" s="17">
        <v>60</v>
      </c>
      <c r="E955" s="17" t="s">
        <v>230</v>
      </c>
    </row>
    <row r="956" spans="1:5" x14ac:dyDescent="0.2">
      <c r="A956" s="16">
        <v>20190501</v>
      </c>
      <c r="B956" s="17" t="s">
        <v>221</v>
      </c>
      <c r="C956" s="17" t="s">
        <v>424</v>
      </c>
      <c r="D956" s="17">
        <v>50</v>
      </c>
      <c r="E956" s="17" t="s">
        <v>440</v>
      </c>
    </row>
    <row r="957" spans="1:5" x14ac:dyDescent="0.2">
      <c r="A957" s="16">
        <v>20190502</v>
      </c>
      <c r="B957" s="17" t="s">
        <v>221</v>
      </c>
      <c r="C957" s="17" t="s">
        <v>424</v>
      </c>
      <c r="D957" s="17">
        <v>50</v>
      </c>
      <c r="E957" s="17" t="s">
        <v>500</v>
      </c>
    </row>
    <row r="958" spans="1:5" x14ac:dyDescent="0.2">
      <c r="A958" s="16">
        <v>20190504</v>
      </c>
      <c r="B958" s="17" t="s">
        <v>221</v>
      </c>
      <c r="C958" s="17" t="s">
        <v>424</v>
      </c>
      <c r="D958" s="17">
        <v>50</v>
      </c>
      <c r="E958" s="17" t="s">
        <v>224</v>
      </c>
    </row>
    <row r="959" spans="1:5" x14ac:dyDescent="0.2">
      <c r="A959" s="16">
        <v>20190504</v>
      </c>
      <c r="B959" s="17" t="s">
        <v>221</v>
      </c>
      <c r="C959" s="17" t="s">
        <v>487</v>
      </c>
      <c r="D959" s="17">
        <v>15</v>
      </c>
      <c r="E959" s="17" t="s">
        <v>223</v>
      </c>
    </row>
    <row r="960" spans="1:5" x14ac:dyDescent="0.2">
      <c r="A960" s="16">
        <v>20190505</v>
      </c>
      <c r="B960" s="17" t="s">
        <v>243</v>
      </c>
      <c r="C960" s="17" t="s">
        <v>424</v>
      </c>
      <c r="D960" s="17">
        <v>40</v>
      </c>
      <c r="E960" s="17" t="s">
        <v>233</v>
      </c>
    </row>
    <row r="961" spans="1:5" x14ac:dyDescent="0.2">
      <c r="A961" s="16">
        <v>20190505</v>
      </c>
      <c r="B961" s="17" t="s">
        <v>243</v>
      </c>
      <c r="C961" s="17" t="s">
        <v>487</v>
      </c>
      <c r="D961" s="17">
        <v>40</v>
      </c>
      <c r="E961" s="17" t="s">
        <v>233</v>
      </c>
    </row>
    <row r="962" spans="1:5" x14ac:dyDescent="0.2">
      <c r="A962" s="16">
        <v>20190506</v>
      </c>
      <c r="B962" s="17" t="s">
        <v>221</v>
      </c>
      <c r="C962" s="17" t="s">
        <v>424</v>
      </c>
      <c r="D962" s="17">
        <v>75</v>
      </c>
      <c r="E962" s="17" t="s">
        <v>222</v>
      </c>
    </row>
    <row r="963" spans="1:5" x14ac:dyDescent="0.2">
      <c r="A963" s="16">
        <v>20190507</v>
      </c>
      <c r="B963" s="17" t="s">
        <v>221</v>
      </c>
      <c r="C963" s="17" t="s">
        <v>424</v>
      </c>
      <c r="D963" s="17">
        <v>38</v>
      </c>
      <c r="E963" s="17" t="s">
        <v>230</v>
      </c>
    </row>
    <row r="964" spans="1:5" x14ac:dyDescent="0.2">
      <c r="A964" s="16">
        <v>20190509</v>
      </c>
      <c r="B964" s="17" t="s">
        <v>221</v>
      </c>
      <c r="C964" s="17" t="s">
        <v>425</v>
      </c>
      <c r="D964" s="17">
        <v>50</v>
      </c>
      <c r="E964" s="17" t="s">
        <v>268</v>
      </c>
    </row>
    <row r="965" spans="1:5" x14ac:dyDescent="0.2">
      <c r="A965" s="16">
        <v>20190509</v>
      </c>
      <c r="B965" s="17" t="s">
        <v>221</v>
      </c>
      <c r="C965" s="17" t="s">
        <v>487</v>
      </c>
      <c r="D965" s="17">
        <v>37</v>
      </c>
      <c r="E965" s="17" t="s">
        <v>268</v>
      </c>
    </row>
    <row r="966" spans="1:5" x14ac:dyDescent="0.2">
      <c r="A966" s="16">
        <v>20190511</v>
      </c>
      <c r="B966" s="17" t="s">
        <v>256</v>
      </c>
      <c r="C966" s="17" t="s">
        <v>425</v>
      </c>
      <c r="D966" s="17">
        <v>65</v>
      </c>
      <c r="E966" s="17" t="s">
        <v>233</v>
      </c>
    </row>
    <row r="967" spans="1:5" x14ac:dyDescent="0.2">
      <c r="A967" s="16">
        <v>20190511</v>
      </c>
      <c r="B967" s="17" t="s">
        <v>221</v>
      </c>
      <c r="C967" s="17" t="s">
        <v>425</v>
      </c>
      <c r="D967" s="17">
        <v>75</v>
      </c>
      <c r="E967" s="17" t="s">
        <v>500</v>
      </c>
    </row>
    <row r="968" spans="1:5" x14ac:dyDescent="0.2">
      <c r="A968" s="16">
        <v>20190512</v>
      </c>
      <c r="B968" s="17" t="s">
        <v>275</v>
      </c>
      <c r="C968" s="17" t="s">
        <v>424</v>
      </c>
      <c r="D968" s="17">
        <v>40</v>
      </c>
      <c r="E968" s="17" t="s">
        <v>233</v>
      </c>
    </row>
    <row r="969" spans="1:5" x14ac:dyDescent="0.2">
      <c r="A969" s="16">
        <v>20190513</v>
      </c>
      <c r="B969" s="17" t="s">
        <v>221</v>
      </c>
      <c r="C969" s="17" t="s">
        <v>425</v>
      </c>
      <c r="D969" s="17">
        <v>50</v>
      </c>
      <c r="E969" s="17" t="s">
        <v>268</v>
      </c>
    </row>
    <row r="970" spans="1:5" x14ac:dyDescent="0.2">
      <c r="A970" s="16">
        <v>20190514</v>
      </c>
      <c r="B970" s="17" t="s">
        <v>221</v>
      </c>
      <c r="C970" s="17" t="s">
        <v>425</v>
      </c>
      <c r="D970" s="17">
        <v>95</v>
      </c>
      <c r="E970" s="17" t="s">
        <v>230</v>
      </c>
    </row>
    <row r="971" spans="1:5" x14ac:dyDescent="0.2">
      <c r="A971" s="16">
        <v>20190515</v>
      </c>
      <c r="B971" s="17" t="s">
        <v>221</v>
      </c>
      <c r="C971" s="17" t="s">
        <v>425</v>
      </c>
      <c r="D971" s="17">
        <v>50</v>
      </c>
      <c r="E971" s="17" t="s">
        <v>223</v>
      </c>
    </row>
    <row r="972" spans="1:5" x14ac:dyDescent="0.2">
      <c r="A972" s="16">
        <v>20190516</v>
      </c>
      <c r="B972" s="17" t="s">
        <v>221</v>
      </c>
      <c r="C972" s="17" t="s">
        <v>425</v>
      </c>
      <c r="D972" s="17">
        <v>100</v>
      </c>
      <c r="E972" s="17" t="s">
        <v>268</v>
      </c>
    </row>
    <row r="973" spans="1:5" x14ac:dyDescent="0.2">
      <c r="A973" s="16">
        <v>20190518</v>
      </c>
      <c r="B973" s="17" t="s">
        <v>221</v>
      </c>
      <c r="C973" s="17" t="s">
        <v>425</v>
      </c>
      <c r="D973" s="17">
        <v>52</v>
      </c>
      <c r="E973" s="17" t="s">
        <v>230</v>
      </c>
    </row>
    <row r="974" spans="1:5" x14ac:dyDescent="0.2">
      <c r="A974" s="16">
        <v>20190519</v>
      </c>
      <c r="B974" s="17" t="s">
        <v>456</v>
      </c>
      <c r="C974" s="17" t="s">
        <v>424</v>
      </c>
      <c r="D974" s="17">
        <v>40</v>
      </c>
      <c r="E974" s="17" t="s">
        <v>233</v>
      </c>
    </row>
    <row r="975" spans="1:5" x14ac:dyDescent="0.2">
      <c r="A975" s="16">
        <v>20190519</v>
      </c>
      <c r="B975" s="17" t="s">
        <v>456</v>
      </c>
      <c r="C975" s="17" t="s">
        <v>487</v>
      </c>
      <c r="D975" s="17">
        <v>40</v>
      </c>
      <c r="E975" s="17" t="s">
        <v>233</v>
      </c>
    </row>
    <row r="976" spans="1:5" x14ac:dyDescent="0.2">
      <c r="A976" s="16">
        <v>20190520</v>
      </c>
      <c r="B976" s="17" t="s">
        <v>221</v>
      </c>
      <c r="C976" s="17" t="s">
        <v>487</v>
      </c>
      <c r="D976" s="17">
        <v>23</v>
      </c>
      <c r="E976" s="17" t="s">
        <v>268</v>
      </c>
    </row>
    <row r="977" spans="1:5" x14ac:dyDescent="0.2">
      <c r="A977" s="16">
        <v>20190521</v>
      </c>
      <c r="B977" s="17" t="s">
        <v>221</v>
      </c>
      <c r="C977" s="17" t="s">
        <v>487</v>
      </c>
      <c r="D977" s="17">
        <v>50</v>
      </c>
      <c r="E977" s="17" t="s">
        <v>222</v>
      </c>
    </row>
    <row r="978" spans="1:5" x14ac:dyDescent="0.2">
      <c r="A978" s="16">
        <v>20190523</v>
      </c>
      <c r="B978" s="17" t="s">
        <v>221</v>
      </c>
      <c r="C978" s="17" t="s">
        <v>424</v>
      </c>
      <c r="D978" s="17">
        <v>50</v>
      </c>
      <c r="E978" s="17" t="s">
        <v>222</v>
      </c>
    </row>
    <row r="979" spans="1:5" x14ac:dyDescent="0.2">
      <c r="A979" s="16">
        <v>20190525</v>
      </c>
      <c r="B979" s="17" t="s">
        <v>221</v>
      </c>
      <c r="C979" s="17" t="s">
        <v>424</v>
      </c>
      <c r="D979" s="17">
        <v>60</v>
      </c>
      <c r="E979" s="17" t="s">
        <v>222</v>
      </c>
    </row>
    <row r="980" spans="1:5" x14ac:dyDescent="0.2">
      <c r="A980" s="16">
        <v>20190526</v>
      </c>
      <c r="B980" s="17" t="s">
        <v>221</v>
      </c>
      <c r="C980" s="17" t="s">
        <v>424</v>
      </c>
      <c r="D980" s="17">
        <v>50</v>
      </c>
      <c r="E980" s="17" t="s">
        <v>504</v>
      </c>
    </row>
    <row r="981" spans="1:5" x14ac:dyDescent="0.2">
      <c r="A981" s="16">
        <v>20190527</v>
      </c>
      <c r="B981" s="17" t="s">
        <v>227</v>
      </c>
      <c r="C981" s="17" t="s">
        <v>424</v>
      </c>
      <c r="D981" s="17">
        <v>65</v>
      </c>
      <c r="E981" s="17" t="s">
        <v>230</v>
      </c>
    </row>
    <row r="982" spans="1:5" x14ac:dyDescent="0.2">
      <c r="A982" s="16">
        <v>20190528</v>
      </c>
      <c r="B982" s="17" t="s">
        <v>221</v>
      </c>
      <c r="C982" s="17" t="s">
        <v>424</v>
      </c>
      <c r="D982" s="17">
        <v>50</v>
      </c>
      <c r="E982" s="17" t="s">
        <v>230</v>
      </c>
    </row>
    <row r="983" spans="1:5" x14ac:dyDescent="0.2">
      <c r="A983" s="16">
        <v>20190529</v>
      </c>
      <c r="B983" s="17" t="s">
        <v>221</v>
      </c>
      <c r="C983" s="17" t="s">
        <v>424</v>
      </c>
      <c r="D983" s="17">
        <v>90</v>
      </c>
      <c r="E983" s="17" t="s">
        <v>504</v>
      </c>
    </row>
    <row r="984" spans="1:5" x14ac:dyDescent="0.2">
      <c r="A984" s="16">
        <v>20190530</v>
      </c>
      <c r="B984" s="17" t="s">
        <v>221</v>
      </c>
      <c r="C984" s="17" t="s">
        <v>424</v>
      </c>
      <c r="D984" s="17">
        <v>95</v>
      </c>
      <c r="E984" s="17" t="s">
        <v>495</v>
      </c>
    </row>
    <row r="985" spans="1:5" x14ac:dyDescent="0.2">
      <c r="A985" s="16">
        <v>20190530</v>
      </c>
      <c r="B985" s="17" t="s">
        <v>221</v>
      </c>
      <c r="C985" s="17" t="s">
        <v>424</v>
      </c>
      <c r="D985" s="17">
        <v>30</v>
      </c>
      <c r="E985" s="17" t="s">
        <v>268</v>
      </c>
    </row>
    <row r="986" spans="1:5" x14ac:dyDescent="0.2">
      <c r="A986" s="16">
        <v>20190601</v>
      </c>
      <c r="B986" s="17" t="s">
        <v>221</v>
      </c>
      <c r="C986" s="17" t="s">
        <v>487</v>
      </c>
      <c r="D986" s="17">
        <v>35</v>
      </c>
      <c r="E986" s="17" t="s">
        <v>268</v>
      </c>
    </row>
    <row r="987" spans="1:5" x14ac:dyDescent="0.2">
      <c r="A987" s="16">
        <v>20190602</v>
      </c>
      <c r="B987" s="17" t="s">
        <v>282</v>
      </c>
      <c r="C987" s="17" t="s">
        <v>424</v>
      </c>
      <c r="D987" s="17">
        <v>40</v>
      </c>
      <c r="E987" s="17" t="s">
        <v>233</v>
      </c>
    </row>
    <row r="988" spans="1:5" x14ac:dyDescent="0.2">
      <c r="A988" s="16">
        <v>20190602</v>
      </c>
      <c r="B988" s="17" t="s">
        <v>282</v>
      </c>
      <c r="C988" s="17" t="s">
        <v>487</v>
      </c>
      <c r="D988" s="17">
        <v>40</v>
      </c>
      <c r="E988" s="17" t="s">
        <v>233</v>
      </c>
    </row>
    <row r="989" spans="1:5" x14ac:dyDescent="0.2">
      <c r="A989" s="16">
        <v>20190602</v>
      </c>
      <c r="B989" s="17" t="s">
        <v>227</v>
      </c>
      <c r="C989" s="17" t="s">
        <v>431</v>
      </c>
      <c r="D989" s="17">
        <v>50</v>
      </c>
      <c r="E989" s="17" t="s">
        <v>430</v>
      </c>
    </row>
    <row r="990" spans="1:5" x14ac:dyDescent="0.2">
      <c r="A990" s="16">
        <v>20190603</v>
      </c>
      <c r="B990" s="17" t="s">
        <v>227</v>
      </c>
      <c r="C990" s="17" t="s">
        <v>431</v>
      </c>
      <c r="D990" s="17">
        <v>50</v>
      </c>
      <c r="E990" s="17" t="s">
        <v>430</v>
      </c>
    </row>
    <row r="991" spans="1:5" x14ac:dyDescent="0.2">
      <c r="A991" s="16">
        <v>20190603</v>
      </c>
      <c r="B991" s="17" t="s">
        <v>227</v>
      </c>
      <c r="C991" s="17" t="s">
        <v>424</v>
      </c>
      <c r="D991" s="17">
        <v>50</v>
      </c>
      <c r="E991" s="17" t="s">
        <v>313</v>
      </c>
    </row>
    <row r="992" spans="1:5" x14ac:dyDescent="0.2">
      <c r="A992" s="16">
        <v>20190604</v>
      </c>
      <c r="B992" s="17" t="s">
        <v>221</v>
      </c>
      <c r="C992" s="17" t="s">
        <v>424</v>
      </c>
      <c r="D992" s="17">
        <v>50</v>
      </c>
      <c r="E992" s="17" t="s">
        <v>230</v>
      </c>
    </row>
    <row r="993" spans="1:5" x14ac:dyDescent="0.2">
      <c r="A993" s="16">
        <v>20190605</v>
      </c>
      <c r="B993" s="17" t="s">
        <v>221</v>
      </c>
      <c r="C993" s="17" t="s">
        <v>424</v>
      </c>
      <c r="D993" s="17">
        <v>50</v>
      </c>
      <c r="E993" s="17" t="s">
        <v>268</v>
      </c>
    </row>
    <row r="994" spans="1:5" x14ac:dyDescent="0.2">
      <c r="A994" s="16">
        <v>20190606</v>
      </c>
      <c r="B994" s="17" t="s">
        <v>221</v>
      </c>
      <c r="C994" s="17" t="s">
        <v>424</v>
      </c>
      <c r="D994" s="17">
        <v>50</v>
      </c>
      <c r="E994" s="17" t="s">
        <v>268</v>
      </c>
    </row>
    <row r="995" spans="1:5" x14ac:dyDescent="0.2">
      <c r="A995" s="16">
        <v>20190606</v>
      </c>
      <c r="B995" s="17" t="s">
        <v>221</v>
      </c>
      <c r="C995" s="17" t="s">
        <v>480</v>
      </c>
      <c r="D995" s="17">
        <v>65</v>
      </c>
      <c r="E995" s="17" t="s">
        <v>223</v>
      </c>
    </row>
    <row r="996" spans="1:5" x14ac:dyDescent="0.2">
      <c r="A996" s="16">
        <v>20190606</v>
      </c>
      <c r="B996" s="17" t="s">
        <v>221</v>
      </c>
      <c r="C996" s="17" t="s">
        <v>424</v>
      </c>
      <c r="D996" s="17">
        <v>100</v>
      </c>
      <c r="E996" s="17" t="s">
        <v>268</v>
      </c>
    </row>
    <row r="997" spans="1:5" x14ac:dyDescent="0.2">
      <c r="A997" s="16">
        <v>20190607</v>
      </c>
      <c r="B997" s="17" t="s">
        <v>221</v>
      </c>
      <c r="C997" s="17" t="s">
        <v>424</v>
      </c>
      <c r="D997" s="17">
        <v>80</v>
      </c>
      <c r="E997" s="17" t="s">
        <v>505</v>
      </c>
    </row>
    <row r="998" spans="1:5" x14ac:dyDescent="0.2">
      <c r="A998" s="16">
        <v>20190607</v>
      </c>
      <c r="B998" s="17" t="s">
        <v>221</v>
      </c>
      <c r="C998" s="17" t="s">
        <v>487</v>
      </c>
      <c r="D998" s="17">
        <v>50</v>
      </c>
      <c r="E998" s="17" t="s">
        <v>505</v>
      </c>
    </row>
    <row r="999" spans="1:5" x14ac:dyDescent="0.2">
      <c r="A999" s="16">
        <v>20190608</v>
      </c>
      <c r="B999" s="17" t="s">
        <v>221</v>
      </c>
      <c r="C999" s="17" t="s">
        <v>424</v>
      </c>
      <c r="D999" s="17">
        <v>100</v>
      </c>
      <c r="E999" s="17" t="s">
        <v>224</v>
      </c>
    </row>
    <row r="1000" spans="1:5" x14ac:dyDescent="0.2">
      <c r="A1000" s="16">
        <v>20190608</v>
      </c>
      <c r="B1000" s="17" t="s">
        <v>227</v>
      </c>
      <c r="C1000" s="17" t="s">
        <v>425</v>
      </c>
      <c r="D1000" s="17">
        <v>65</v>
      </c>
      <c r="E1000" s="17" t="s">
        <v>233</v>
      </c>
    </row>
    <row r="1001" spans="1:5" x14ac:dyDescent="0.2">
      <c r="A1001" s="16">
        <v>20190609</v>
      </c>
      <c r="B1001" s="17" t="s">
        <v>227</v>
      </c>
      <c r="C1001" s="17" t="s">
        <v>487</v>
      </c>
      <c r="D1001" s="17">
        <v>54</v>
      </c>
      <c r="E1001" s="17" t="s">
        <v>233</v>
      </c>
    </row>
    <row r="1002" spans="1:5" x14ac:dyDescent="0.2">
      <c r="A1002" s="16">
        <v>20190609</v>
      </c>
      <c r="B1002" s="17" t="s">
        <v>227</v>
      </c>
      <c r="C1002" s="17" t="s">
        <v>431</v>
      </c>
      <c r="D1002" s="17">
        <v>50</v>
      </c>
      <c r="E1002" s="17" t="s">
        <v>430</v>
      </c>
    </row>
    <row r="1003" spans="1:5" x14ac:dyDescent="0.2">
      <c r="A1003" s="16">
        <v>20190610</v>
      </c>
      <c r="B1003" s="17" t="s">
        <v>227</v>
      </c>
      <c r="C1003" s="17" t="s">
        <v>424</v>
      </c>
      <c r="D1003" s="17">
        <v>50</v>
      </c>
      <c r="E1003" s="17" t="s">
        <v>313</v>
      </c>
    </row>
    <row r="1004" spans="1:5" x14ac:dyDescent="0.2">
      <c r="A1004" s="16">
        <v>20190610</v>
      </c>
      <c r="B1004" s="17" t="s">
        <v>227</v>
      </c>
      <c r="C1004" s="17" t="s">
        <v>487</v>
      </c>
      <c r="D1004" s="17">
        <v>61</v>
      </c>
      <c r="E1004" s="17" t="s">
        <v>313</v>
      </c>
    </row>
    <row r="1005" spans="1:5" x14ac:dyDescent="0.2">
      <c r="A1005" s="16">
        <v>20190611</v>
      </c>
      <c r="B1005" s="17" t="s">
        <v>221</v>
      </c>
      <c r="C1005" s="17" t="s">
        <v>425</v>
      </c>
      <c r="D1005" s="17">
        <v>35</v>
      </c>
      <c r="E1005" s="17" t="s">
        <v>230</v>
      </c>
    </row>
    <row r="1006" spans="1:5" x14ac:dyDescent="0.2">
      <c r="A1006" s="16">
        <v>20190616</v>
      </c>
      <c r="B1006" s="17" t="s">
        <v>221</v>
      </c>
      <c r="C1006" s="17" t="s">
        <v>487</v>
      </c>
      <c r="D1006" s="17">
        <v>50</v>
      </c>
      <c r="E1006" s="17" t="s">
        <v>500</v>
      </c>
    </row>
    <row r="1007" spans="1:5" x14ac:dyDescent="0.2">
      <c r="A1007" s="16">
        <v>20190617</v>
      </c>
      <c r="B1007" s="17" t="s">
        <v>227</v>
      </c>
      <c r="C1007" s="17" t="s">
        <v>424</v>
      </c>
      <c r="D1007" s="17">
        <v>50</v>
      </c>
      <c r="E1007" s="17" t="s">
        <v>313</v>
      </c>
    </row>
    <row r="1008" spans="1:5" x14ac:dyDescent="0.2">
      <c r="A1008" s="16">
        <v>20190617</v>
      </c>
      <c r="B1008" s="17" t="s">
        <v>227</v>
      </c>
      <c r="C1008" s="17" t="s">
        <v>487</v>
      </c>
      <c r="D1008" s="17">
        <v>50</v>
      </c>
      <c r="E1008" s="17" t="s">
        <v>313</v>
      </c>
    </row>
    <row r="1009" spans="1:5" x14ac:dyDescent="0.2">
      <c r="A1009" s="16">
        <v>20190618</v>
      </c>
      <c r="B1009" s="17" t="s">
        <v>221</v>
      </c>
      <c r="C1009" s="17" t="s">
        <v>424</v>
      </c>
      <c r="D1009" s="17">
        <v>53</v>
      </c>
      <c r="E1009" s="17" t="s">
        <v>230</v>
      </c>
    </row>
    <row r="1010" spans="1:5" x14ac:dyDescent="0.2">
      <c r="A1010" s="16">
        <v>20190620</v>
      </c>
      <c r="B1010" s="17" t="s">
        <v>221</v>
      </c>
      <c r="C1010" s="17" t="s">
        <v>424</v>
      </c>
      <c r="D1010" s="17">
        <v>45</v>
      </c>
      <c r="E1010" s="17" t="s">
        <v>222</v>
      </c>
    </row>
    <row r="1011" spans="1:5" x14ac:dyDescent="0.2">
      <c r="A1011" s="16">
        <v>20190622</v>
      </c>
      <c r="B1011" s="17" t="s">
        <v>221</v>
      </c>
      <c r="C1011" s="17" t="s">
        <v>424</v>
      </c>
      <c r="D1011" s="17">
        <v>50</v>
      </c>
      <c r="E1011" s="17" t="s">
        <v>268</v>
      </c>
    </row>
    <row r="1012" spans="1:5" x14ac:dyDescent="0.2">
      <c r="A1012" s="16">
        <v>20190624</v>
      </c>
      <c r="B1012" s="17" t="s">
        <v>227</v>
      </c>
      <c r="C1012" s="17" t="s">
        <v>424</v>
      </c>
      <c r="D1012" s="17">
        <v>50</v>
      </c>
      <c r="E1012" s="17" t="s">
        <v>313</v>
      </c>
    </row>
    <row r="1013" spans="1:5" x14ac:dyDescent="0.2">
      <c r="A1013" s="16">
        <v>20190625</v>
      </c>
      <c r="B1013" s="17" t="s">
        <v>221</v>
      </c>
      <c r="C1013" s="17" t="s">
        <v>487</v>
      </c>
      <c r="D1013" s="17">
        <v>70</v>
      </c>
      <c r="E1013" s="17" t="s">
        <v>230</v>
      </c>
    </row>
    <row r="1014" spans="1:5" x14ac:dyDescent="0.2">
      <c r="A1014" s="16">
        <v>20190626</v>
      </c>
      <c r="B1014" s="17" t="s">
        <v>221</v>
      </c>
      <c r="C1014" s="17" t="s">
        <v>424</v>
      </c>
      <c r="D1014" s="17">
        <v>30</v>
      </c>
      <c r="E1014" s="17" t="s">
        <v>233</v>
      </c>
    </row>
    <row r="1015" spans="1:5" x14ac:dyDescent="0.2">
      <c r="A1015" s="16">
        <v>20190627</v>
      </c>
      <c r="B1015" s="17" t="s">
        <v>221</v>
      </c>
      <c r="C1015" s="17" t="s">
        <v>424</v>
      </c>
      <c r="D1015" s="17">
        <v>40</v>
      </c>
      <c r="E1015" s="17" t="s">
        <v>224</v>
      </c>
    </row>
    <row r="1016" spans="1:5" x14ac:dyDescent="0.2">
      <c r="A1016" s="16">
        <v>20190629</v>
      </c>
      <c r="B1016" s="17" t="s">
        <v>221</v>
      </c>
      <c r="C1016" s="17" t="s">
        <v>424</v>
      </c>
      <c r="D1016" s="17">
        <v>70</v>
      </c>
      <c r="E1016" s="17" t="s">
        <v>230</v>
      </c>
    </row>
    <row r="1017" spans="1:5" x14ac:dyDescent="0.2">
      <c r="A1017" s="16">
        <v>20190630</v>
      </c>
      <c r="B1017" s="17" t="s">
        <v>282</v>
      </c>
      <c r="C1017" s="17" t="s">
        <v>424</v>
      </c>
      <c r="D1017" s="17">
        <v>40</v>
      </c>
      <c r="E1017" s="17" t="s">
        <v>233</v>
      </c>
    </row>
    <row r="1018" spans="1:5" x14ac:dyDescent="0.2">
      <c r="A1018" s="16">
        <v>20190630</v>
      </c>
      <c r="B1018" s="17" t="s">
        <v>282</v>
      </c>
      <c r="C1018" s="17" t="s">
        <v>487</v>
      </c>
      <c r="D1018" s="17">
        <v>40</v>
      </c>
      <c r="E1018" s="17" t="s">
        <v>233</v>
      </c>
    </row>
    <row r="1019" spans="1:5" x14ac:dyDescent="0.2">
      <c r="A1019" s="16">
        <v>20190702</v>
      </c>
      <c r="B1019" s="17" t="s">
        <v>510</v>
      </c>
      <c r="C1019" s="17" t="s">
        <v>487</v>
      </c>
      <c r="D1019" s="17">
        <v>63</v>
      </c>
      <c r="E1019" s="17" t="s">
        <v>233</v>
      </c>
    </row>
    <row r="1020" spans="1:5" x14ac:dyDescent="0.2">
      <c r="A1020" s="16">
        <v>20190703</v>
      </c>
      <c r="B1020" s="17" t="s">
        <v>510</v>
      </c>
      <c r="C1020" s="17" t="s">
        <v>425</v>
      </c>
      <c r="D1020" s="17">
        <v>65</v>
      </c>
      <c r="E1020" s="17" t="s">
        <v>233</v>
      </c>
    </row>
    <row r="1021" spans="1:5" x14ac:dyDescent="0.2">
      <c r="A1021" s="16">
        <v>20190705</v>
      </c>
      <c r="B1021" s="17" t="s">
        <v>513</v>
      </c>
      <c r="C1021" s="17" t="s">
        <v>424</v>
      </c>
      <c r="D1021" s="17">
        <v>40</v>
      </c>
      <c r="E1021" s="17" t="s">
        <v>233</v>
      </c>
    </row>
    <row r="1022" spans="1:5" x14ac:dyDescent="0.2">
      <c r="A1022" s="16">
        <v>20190706</v>
      </c>
      <c r="B1022" s="17" t="s">
        <v>513</v>
      </c>
      <c r="C1022" s="17" t="s">
        <v>425</v>
      </c>
      <c r="D1022" s="17">
        <v>65</v>
      </c>
      <c r="E1022" s="17" t="s">
        <v>233</v>
      </c>
    </row>
    <row r="1023" spans="1:5" x14ac:dyDescent="0.2">
      <c r="A1023" s="16">
        <v>20190706</v>
      </c>
      <c r="B1023" s="17" t="s">
        <v>513</v>
      </c>
      <c r="C1023" s="17" t="s">
        <v>487</v>
      </c>
      <c r="D1023" s="17">
        <v>40</v>
      </c>
      <c r="E1023" s="17" t="s">
        <v>233</v>
      </c>
    </row>
    <row r="1024" spans="1:5" x14ac:dyDescent="0.2">
      <c r="A1024" s="16">
        <v>20190707</v>
      </c>
      <c r="B1024" s="17" t="s">
        <v>513</v>
      </c>
      <c r="C1024" s="17" t="s">
        <v>487</v>
      </c>
      <c r="D1024" s="17">
        <v>60</v>
      </c>
      <c r="E1024" s="17" t="s">
        <v>233</v>
      </c>
    </row>
    <row r="1025" spans="1:5" x14ac:dyDescent="0.2">
      <c r="A1025" s="16">
        <v>20190709</v>
      </c>
      <c r="B1025" s="17" t="s">
        <v>221</v>
      </c>
      <c r="C1025" s="17" t="s">
        <v>424</v>
      </c>
      <c r="D1025" s="17">
        <v>40</v>
      </c>
      <c r="E1025" s="17" t="s">
        <v>268</v>
      </c>
    </row>
    <row r="1026" spans="1:5" x14ac:dyDescent="0.2">
      <c r="A1026" s="16">
        <v>20190711</v>
      </c>
      <c r="B1026" s="17" t="s">
        <v>221</v>
      </c>
      <c r="C1026" s="17" t="s">
        <v>424</v>
      </c>
      <c r="D1026" s="17">
        <v>70</v>
      </c>
      <c r="E1026" s="17" t="s">
        <v>224</v>
      </c>
    </row>
    <row r="1027" spans="1:5" x14ac:dyDescent="0.2">
      <c r="A1027" s="16">
        <v>20190713</v>
      </c>
      <c r="B1027" s="17" t="s">
        <v>221</v>
      </c>
      <c r="C1027" s="17" t="s">
        <v>424</v>
      </c>
      <c r="D1027" s="17">
        <v>65</v>
      </c>
      <c r="E1027" s="17" t="s">
        <v>230</v>
      </c>
    </row>
    <row r="1028" spans="1:5" x14ac:dyDescent="0.2">
      <c r="A1028" s="16">
        <v>20190714</v>
      </c>
      <c r="B1028" s="17" t="s">
        <v>221</v>
      </c>
      <c r="C1028" s="17" t="s">
        <v>264</v>
      </c>
      <c r="D1028" s="17">
        <v>65</v>
      </c>
      <c r="E1028" s="17" t="s">
        <v>495</v>
      </c>
    </row>
    <row r="1029" spans="1:5" x14ac:dyDescent="0.2">
      <c r="A1029" s="16">
        <v>20190715</v>
      </c>
      <c r="B1029" s="17" t="s">
        <v>221</v>
      </c>
      <c r="C1029" s="17" t="s">
        <v>264</v>
      </c>
      <c r="D1029" s="17">
        <v>38</v>
      </c>
      <c r="E1029" s="17" t="s">
        <v>270</v>
      </c>
    </row>
    <row r="1030" spans="1:5" x14ac:dyDescent="0.2">
      <c r="A1030" s="16">
        <v>20190716</v>
      </c>
      <c r="B1030" s="17" t="s">
        <v>221</v>
      </c>
      <c r="C1030" s="17" t="s">
        <v>264</v>
      </c>
      <c r="D1030" s="17">
        <v>35</v>
      </c>
      <c r="E1030" s="17" t="s">
        <v>224</v>
      </c>
    </row>
    <row r="1031" spans="1:5" x14ac:dyDescent="0.2">
      <c r="A1031" s="16">
        <v>20190718</v>
      </c>
      <c r="B1031" s="17" t="s">
        <v>221</v>
      </c>
      <c r="C1031" s="17" t="s">
        <v>264</v>
      </c>
      <c r="D1031" s="17">
        <v>65</v>
      </c>
      <c r="E1031" s="17" t="s">
        <v>268</v>
      </c>
    </row>
    <row r="1032" spans="1:5" x14ac:dyDescent="0.2">
      <c r="A1032" s="16">
        <v>20190719</v>
      </c>
      <c r="B1032" s="17" t="s">
        <v>221</v>
      </c>
      <c r="C1032" s="17" t="s">
        <v>264</v>
      </c>
      <c r="D1032" s="17">
        <v>50</v>
      </c>
      <c r="E1032" s="17" t="s">
        <v>270</v>
      </c>
    </row>
    <row r="1033" spans="1:5" x14ac:dyDescent="0.2">
      <c r="A1033" s="16">
        <v>20190720</v>
      </c>
      <c r="B1033" s="17" t="s">
        <v>221</v>
      </c>
      <c r="C1033" s="17" t="s">
        <v>264</v>
      </c>
      <c r="D1033" s="17">
        <v>50</v>
      </c>
      <c r="E1033" s="17" t="s">
        <v>224</v>
      </c>
    </row>
    <row r="1034" spans="1:5" x14ac:dyDescent="0.2">
      <c r="A1034" s="16">
        <v>20190721</v>
      </c>
      <c r="B1034" s="17" t="s">
        <v>221</v>
      </c>
      <c r="C1034" s="17" t="s">
        <v>264</v>
      </c>
      <c r="D1034" s="17">
        <v>55</v>
      </c>
      <c r="E1034" s="17" t="s">
        <v>268</v>
      </c>
    </row>
    <row r="1035" spans="1:5" x14ac:dyDescent="0.2">
      <c r="A1035" s="16">
        <v>20190722</v>
      </c>
      <c r="B1035" s="17" t="s">
        <v>221</v>
      </c>
      <c r="C1035" s="17" t="s">
        <v>264</v>
      </c>
      <c r="D1035" s="17">
        <v>60</v>
      </c>
      <c r="E1035" s="17" t="s">
        <v>222</v>
      </c>
    </row>
    <row r="1036" spans="1:5" x14ac:dyDescent="0.2">
      <c r="A1036" s="16">
        <v>20190723</v>
      </c>
      <c r="B1036" s="17" t="s">
        <v>221</v>
      </c>
      <c r="C1036" s="17" t="s">
        <v>424</v>
      </c>
      <c r="D1036" s="17">
        <v>50</v>
      </c>
      <c r="E1036" s="17" t="s">
        <v>441</v>
      </c>
    </row>
    <row r="1037" spans="1:5" x14ac:dyDescent="0.2">
      <c r="A1037" s="16">
        <v>20190724</v>
      </c>
      <c r="B1037" s="17" t="s">
        <v>221</v>
      </c>
      <c r="C1037" s="17" t="s">
        <v>424</v>
      </c>
      <c r="D1037" s="17">
        <v>50</v>
      </c>
      <c r="E1037" s="17" t="s">
        <v>270</v>
      </c>
    </row>
    <row r="1038" spans="1:5" x14ac:dyDescent="0.2">
      <c r="A1038" s="16">
        <v>20190725</v>
      </c>
      <c r="B1038" s="17" t="s">
        <v>221</v>
      </c>
      <c r="C1038" s="17" t="s">
        <v>425</v>
      </c>
      <c r="D1038" s="17">
        <v>30</v>
      </c>
      <c r="E1038" s="17" t="s">
        <v>268</v>
      </c>
    </row>
    <row r="1039" spans="1:5" x14ac:dyDescent="0.2">
      <c r="A1039" s="16">
        <v>20190725</v>
      </c>
      <c r="B1039" s="17" t="s">
        <v>221</v>
      </c>
      <c r="C1039" s="17" t="s">
        <v>424</v>
      </c>
      <c r="D1039" s="17">
        <v>30</v>
      </c>
      <c r="E1039" s="17" t="s">
        <v>268</v>
      </c>
    </row>
    <row r="1040" spans="1:5" x14ac:dyDescent="0.2">
      <c r="A1040" s="16">
        <v>20190727</v>
      </c>
      <c r="B1040" s="17" t="s">
        <v>311</v>
      </c>
      <c r="C1040" s="17" t="s">
        <v>424</v>
      </c>
      <c r="D1040" s="17">
        <v>40</v>
      </c>
      <c r="E1040" s="17" t="s">
        <v>233</v>
      </c>
    </row>
    <row r="1041" spans="1:5" x14ac:dyDescent="0.2">
      <c r="A1041" s="16">
        <v>20190727</v>
      </c>
      <c r="B1041" s="17" t="s">
        <v>311</v>
      </c>
      <c r="C1041" s="17" t="s">
        <v>487</v>
      </c>
      <c r="D1041" s="17">
        <v>40</v>
      </c>
      <c r="E1041" s="17" t="s">
        <v>233</v>
      </c>
    </row>
    <row r="1042" spans="1:5" x14ac:dyDescent="0.2">
      <c r="A1042" s="16">
        <v>20190728</v>
      </c>
      <c r="B1042" s="17" t="s">
        <v>311</v>
      </c>
      <c r="C1042" s="17" t="s">
        <v>425</v>
      </c>
      <c r="D1042" s="17">
        <v>65</v>
      </c>
      <c r="E1042" s="17" t="s">
        <v>233</v>
      </c>
    </row>
    <row r="1043" spans="1:5" x14ac:dyDescent="0.2">
      <c r="A1043" s="16">
        <v>20190729</v>
      </c>
      <c r="B1043" s="17" t="s">
        <v>221</v>
      </c>
      <c r="C1043" s="17" t="s">
        <v>424</v>
      </c>
      <c r="D1043" s="17">
        <v>50</v>
      </c>
      <c r="E1043" s="17" t="s">
        <v>505</v>
      </c>
    </row>
    <row r="1044" spans="1:5" x14ac:dyDescent="0.2">
      <c r="A1044" s="16">
        <v>20190730</v>
      </c>
      <c r="B1044" s="17" t="s">
        <v>221</v>
      </c>
      <c r="C1044" s="17" t="s">
        <v>424</v>
      </c>
      <c r="D1044" s="17">
        <v>50</v>
      </c>
      <c r="E1044" s="17" t="s">
        <v>270</v>
      </c>
    </row>
    <row r="1045" spans="1:5" x14ac:dyDescent="0.2">
      <c r="A1045" s="16">
        <v>20190731</v>
      </c>
      <c r="B1045" s="17" t="s">
        <v>221</v>
      </c>
      <c r="C1045" s="17" t="s">
        <v>424</v>
      </c>
      <c r="D1045" s="17">
        <v>50</v>
      </c>
      <c r="E1045" s="17" t="s">
        <v>270</v>
      </c>
    </row>
    <row r="1046" spans="1:5" x14ac:dyDescent="0.2">
      <c r="A1046" s="16">
        <v>20190801</v>
      </c>
      <c r="B1046" s="17" t="s">
        <v>221</v>
      </c>
      <c r="C1046" s="17" t="s">
        <v>424</v>
      </c>
      <c r="D1046" s="17">
        <v>50</v>
      </c>
      <c r="E1046" s="17" t="s">
        <v>268</v>
      </c>
    </row>
    <row r="1047" spans="1:5" x14ac:dyDescent="0.2">
      <c r="A1047" s="16">
        <v>20190803</v>
      </c>
      <c r="B1047" s="17" t="s">
        <v>221</v>
      </c>
      <c r="C1047" s="17" t="s">
        <v>487</v>
      </c>
      <c r="D1047" s="17">
        <v>60</v>
      </c>
      <c r="E1047" s="17" t="s">
        <v>230</v>
      </c>
    </row>
    <row r="1048" spans="1:5" x14ac:dyDescent="0.2">
      <c r="A1048" s="16">
        <v>20190804</v>
      </c>
      <c r="B1048" s="17" t="s">
        <v>256</v>
      </c>
      <c r="C1048" s="17" t="s">
        <v>424</v>
      </c>
      <c r="D1048" s="17">
        <v>40</v>
      </c>
      <c r="E1048" s="17" t="s">
        <v>233</v>
      </c>
    </row>
    <row r="1049" spans="1:5" x14ac:dyDescent="0.2">
      <c r="A1049" s="16">
        <v>20190804</v>
      </c>
      <c r="B1049" s="17" t="s">
        <v>256</v>
      </c>
      <c r="C1049" s="17" t="s">
        <v>425</v>
      </c>
      <c r="D1049" s="17">
        <v>65</v>
      </c>
      <c r="E1049" s="17" t="s">
        <v>233</v>
      </c>
    </row>
    <row r="1050" spans="1:5" x14ac:dyDescent="0.2">
      <c r="A1050" s="16">
        <v>20190805</v>
      </c>
      <c r="B1050" s="17" t="s">
        <v>227</v>
      </c>
      <c r="C1050" s="17" t="s">
        <v>424</v>
      </c>
      <c r="D1050" s="17">
        <v>50</v>
      </c>
      <c r="E1050" s="17" t="s">
        <v>401</v>
      </c>
    </row>
    <row r="1051" spans="1:5" x14ac:dyDescent="0.2">
      <c r="A1051" s="16">
        <v>20190806</v>
      </c>
      <c r="B1051" s="17" t="s">
        <v>221</v>
      </c>
      <c r="C1051" s="17" t="s">
        <v>424</v>
      </c>
      <c r="D1051" s="17">
        <v>60</v>
      </c>
      <c r="E1051" s="17" t="s">
        <v>230</v>
      </c>
    </row>
    <row r="1052" spans="1:5" x14ac:dyDescent="0.2">
      <c r="A1052" s="16">
        <v>20190807</v>
      </c>
      <c r="B1052" s="17" t="s">
        <v>248</v>
      </c>
      <c r="C1052" s="17" t="s">
        <v>424</v>
      </c>
      <c r="D1052" s="17">
        <v>30</v>
      </c>
      <c r="E1052" s="17" t="s">
        <v>233</v>
      </c>
    </row>
    <row r="1053" spans="1:5" x14ac:dyDescent="0.2">
      <c r="A1053" s="16">
        <v>20190808</v>
      </c>
      <c r="B1053" s="17" t="s">
        <v>221</v>
      </c>
      <c r="C1053" s="17" t="s">
        <v>424</v>
      </c>
      <c r="D1053" s="17">
        <v>50</v>
      </c>
      <c r="E1053" s="17" t="s">
        <v>268</v>
      </c>
    </row>
    <row r="1054" spans="1:5" x14ac:dyDescent="0.2">
      <c r="A1054" s="16">
        <v>20190810</v>
      </c>
      <c r="B1054" s="17" t="s">
        <v>221</v>
      </c>
      <c r="C1054" s="17" t="s">
        <v>518</v>
      </c>
      <c r="D1054" s="17">
        <v>48</v>
      </c>
      <c r="E1054" s="17" t="s">
        <v>230</v>
      </c>
    </row>
    <row r="1055" spans="1:5" x14ac:dyDescent="0.2">
      <c r="A1055" s="16">
        <v>20190811</v>
      </c>
      <c r="B1055" s="17" t="s">
        <v>261</v>
      </c>
      <c r="C1055" s="17" t="s">
        <v>424</v>
      </c>
      <c r="D1055" s="17">
        <v>40</v>
      </c>
      <c r="E1055" s="17" t="s">
        <v>233</v>
      </c>
    </row>
    <row r="1056" spans="1:5" x14ac:dyDescent="0.2">
      <c r="A1056" s="16">
        <v>20190811</v>
      </c>
      <c r="B1056" s="17" t="s">
        <v>261</v>
      </c>
      <c r="C1056" s="17" t="s">
        <v>487</v>
      </c>
      <c r="D1056" s="17">
        <v>40</v>
      </c>
      <c r="E1056" s="17" t="s">
        <v>233</v>
      </c>
    </row>
    <row r="1057" spans="1:5" x14ac:dyDescent="0.2">
      <c r="A1057" s="16">
        <v>20190812</v>
      </c>
      <c r="B1057" s="17" t="s">
        <v>227</v>
      </c>
      <c r="C1057" s="17" t="s">
        <v>424</v>
      </c>
      <c r="D1057" s="17">
        <v>50</v>
      </c>
      <c r="E1057" s="17" t="s">
        <v>401</v>
      </c>
    </row>
    <row r="1058" spans="1:5" x14ac:dyDescent="0.2">
      <c r="A1058" s="16">
        <v>20190813</v>
      </c>
      <c r="B1058" s="17" t="s">
        <v>221</v>
      </c>
      <c r="C1058" s="17" t="s">
        <v>424</v>
      </c>
      <c r="D1058" s="17">
        <v>35</v>
      </c>
      <c r="E1058" s="17" t="s">
        <v>230</v>
      </c>
    </row>
    <row r="1059" spans="1:5" x14ac:dyDescent="0.2">
      <c r="A1059" s="16">
        <v>20190815</v>
      </c>
      <c r="B1059" s="17" t="s">
        <v>221</v>
      </c>
      <c r="C1059" s="17" t="s">
        <v>424</v>
      </c>
      <c r="D1059" s="17">
        <v>50</v>
      </c>
      <c r="E1059" s="17" t="s">
        <v>268</v>
      </c>
    </row>
    <row r="1060" spans="1:5" x14ac:dyDescent="0.2">
      <c r="A1060" s="16">
        <v>20190817</v>
      </c>
      <c r="B1060" s="17" t="s">
        <v>221</v>
      </c>
      <c r="C1060" s="17" t="s">
        <v>480</v>
      </c>
      <c r="D1060" s="17">
        <v>40</v>
      </c>
      <c r="E1060" s="17" t="s">
        <v>230</v>
      </c>
    </row>
    <row r="1061" spans="1:5" x14ac:dyDescent="0.2">
      <c r="A1061" s="16">
        <v>20190818</v>
      </c>
      <c r="B1061" s="17" t="s">
        <v>269</v>
      </c>
      <c r="C1061" s="17" t="s">
        <v>424</v>
      </c>
      <c r="D1061" s="17">
        <v>40</v>
      </c>
      <c r="E1061" s="17" t="s">
        <v>233</v>
      </c>
    </row>
    <row r="1062" spans="1:5" x14ac:dyDescent="0.2">
      <c r="A1062" s="16">
        <v>20190818</v>
      </c>
      <c r="B1062" s="17" t="s">
        <v>269</v>
      </c>
      <c r="C1062" s="17" t="s">
        <v>487</v>
      </c>
      <c r="D1062" s="17">
        <v>40</v>
      </c>
      <c r="E1062" s="17" t="s">
        <v>233</v>
      </c>
    </row>
    <row r="1063" spans="1:5" x14ac:dyDescent="0.2">
      <c r="A1063" s="16">
        <v>20190819</v>
      </c>
      <c r="B1063" s="17" t="s">
        <v>227</v>
      </c>
      <c r="C1063" s="17" t="s">
        <v>424</v>
      </c>
      <c r="D1063" s="17">
        <v>50</v>
      </c>
      <c r="E1063" s="17" t="s">
        <v>521</v>
      </c>
    </row>
    <row r="1064" spans="1:5" x14ac:dyDescent="0.2">
      <c r="A1064" s="16">
        <v>20190820</v>
      </c>
      <c r="B1064" s="17" t="s">
        <v>221</v>
      </c>
      <c r="C1064" s="17" t="s">
        <v>424</v>
      </c>
      <c r="D1064" s="17">
        <v>40</v>
      </c>
      <c r="E1064" s="17" t="s">
        <v>230</v>
      </c>
    </row>
    <row r="1065" spans="1:5" x14ac:dyDescent="0.2">
      <c r="A1065" s="16">
        <v>20190821</v>
      </c>
      <c r="B1065" s="17" t="s">
        <v>221</v>
      </c>
      <c r="C1065" s="17" t="s">
        <v>518</v>
      </c>
      <c r="D1065" s="17">
        <v>37</v>
      </c>
      <c r="E1065" s="17" t="s">
        <v>230</v>
      </c>
    </row>
    <row r="1066" spans="1:5" x14ac:dyDescent="0.2">
      <c r="A1066" s="16">
        <v>20190822</v>
      </c>
      <c r="B1066" s="17" t="s">
        <v>221</v>
      </c>
      <c r="C1066" s="17" t="s">
        <v>424</v>
      </c>
      <c r="D1066" s="17">
        <v>50</v>
      </c>
      <c r="E1066" s="17" t="s">
        <v>268</v>
      </c>
    </row>
    <row r="1067" spans="1:5" x14ac:dyDescent="0.2">
      <c r="A1067" s="16">
        <v>20190824</v>
      </c>
      <c r="B1067" s="17" t="s">
        <v>221</v>
      </c>
      <c r="C1067" s="17" t="s">
        <v>424</v>
      </c>
      <c r="D1067" s="17">
        <v>50</v>
      </c>
      <c r="E1067" s="17" t="s">
        <v>224</v>
      </c>
    </row>
    <row r="1068" spans="1:5" x14ac:dyDescent="0.2">
      <c r="A1068" s="16">
        <v>20190825</v>
      </c>
      <c r="B1068" s="17" t="s">
        <v>455</v>
      </c>
      <c r="C1068" s="17" t="s">
        <v>424</v>
      </c>
      <c r="D1068" s="17">
        <v>40</v>
      </c>
      <c r="E1068" s="17" t="s">
        <v>233</v>
      </c>
    </row>
    <row r="1069" spans="1:5" x14ac:dyDescent="0.2">
      <c r="A1069" s="16">
        <v>20190825</v>
      </c>
      <c r="B1069" s="17" t="s">
        <v>455</v>
      </c>
      <c r="C1069" s="17" t="s">
        <v>487</v>
      </c>
      <c r="D1069" s="17">
        <v>40</v>
      </c>
      <c r="E1069" s="17" t="s">
        <v>233</v>
      </c>
    </row>
    <row r="1070" spans="1:5" x14ac:dyDescent="0.2">
      <c r="A1070" s="16">
        <v>20190826</v>
      </c>
      <c r="B1070" s="17" t="s">
        <v>227</v>
      </c>
      <c r="C1070" s="17" t="s">
        <v>431</v>
      </c>
      <c r="D1070" s="17">
        <v>50</v>
      </c>
      <c r="E1070" s="17" t="s">
        <v>430</v>
      </c>
    </row>
    <row r="1071" spans="1:5" x14ac:dyDescent="0.2">
      <c r="A1071" s="16">
        <v>20190826</v>
      </c>
      <c r="B1071" s="17" t="s">
        <v>227</v>
      </c>
      <c r="C1071" s="17" t="s">
        <v>424</v>
      </c>
      <c r="D1071" s="17">
        <v>50</v>
      </c>
      <c r="E1071" s="17" t="s">
        <v>523</v>
      </c>
    </row>
    <row r="1072" spans="1:5" x14ac:dyDescent="0.2">
      <c r="A1072" s="16">
        <v>20190827</v>
      </c>
      <c r="B1072" s="17" t="s">
        <v>221</v>
      </c>
      <c r="C1072" s="17" t="s">
        <v>424</v>
      </c>
      <c r="D1072" s="17">
        <v>50</v>
      </c>
      <c r="E1072" s="17" t="s">
        <v>224</v>
      </c>
    </row>
    <row r="1073" spans="1:5" x14ac:dyDescent="0.2">
      <c r="A1073" s="16">
        <v>20190828</v>
      </c>
      <c r="B1073" s="17" t="s">
        <v>221</v>
      </c>
      <c r="C1073" s="17" t="s">
        <v>424</v>
      </c>
      <c r="D1073" s="17">
        <v>30</v>
      </c>
      <c r="E1073" s="17" t="s">
        <v>233</v>
      </c>
    </row>
    <row r="1074" spans="1:5" x14ac:dyDescent="0.2">
      <c r="A1074" s="16">
        <v>20190829</v>
      </c>
      <c r="B1074" s="17" t="s">
        <v>221</v>
      </c>
      <c r="C1074" s="17" t="s">
        <v>424</v>
      </c>
      <c r="D1074" s="17">
        <v>50</v>
      </c>
      <c r="E1074" s="17" t="s">
        <v>268</v>
      </c>
    </row>
    <row r="1075" spans="1:5" x14ac:dyDescent="0.2">
      <c r="A1075" s="16">
        <v>20190830</v>
      </c>
      <c r="B1075" s="17" t="s">
        <v>221</v>
      </c>
      <c r="C1075" s="17" t="s">
        <v>424</v>
      </c>
      <c r="D1075" s="17">
        <v>50</v>
      </c>
      <c r="E1075" s="17" t="s">
        <v>327</v>
      </c>
    </row>
    <row r="1076" spans="1:5" x14ac:dyDescent="0.2">
      <c r="A1076" s="16">
        <v>20190831</v>
      </c>
      <c r="B1076" s="17" t="s">
        <v>221</v>
      </c>
      <c r="C1076" s="17" t="s">
        <v>424</v>
      </c>
      <c r="D1076" s="17">
        <v>50</v>
      </c>
      <c r="E1076" s="17" t="s">
        <v>224</v>
      </c>
    </row>
    <row r="1077" spans="1:5" x14ac:dyDescent="0.2">
      <c r="A1077" s="16">
        <v>20190901</v>
      </c>
      <c r="B1077" s="17" t="s">
        <v>455</v>
      </c>
      <c r="C1077" s="17" t="s">
        <v>424</v>
      </c>
      <c r="D1077" s="17">
        <v>40</v>
      </c>
      <c r="E1077" s="17" t="s">
        <v>233</v>
      </c>
    </row>
    <row r="1078" spans="1:5" x14ac:dyDescent="0.2">
      <c r="A1078" s="16">
        <v>20190801</v>
      </c>
      <c r="B1078" s="17" t="s">
        <v>227</v>
      </c>
      <c r="C1078" s="17" t="s">
        <v>431</v>
      </c>
      <c r="D1078" s="17">
        <v>50</v>
      </c>
      <c r="E1078" s="17" t="s">
        <v>430</v>
      </c>
    </row>
    <row r="1079" spans="1:5" x14ac:dyDescent="0.2">
      <c r="A1079" s="16">
        <v>20190902</v>
      </c>
      <c r="B1079" s="17" t="s">
        <v>227</v>
      </c>
      <c r="C1079" s="17" t="s">
        <v>431</v>
      </c>
      <c r="D1079" s="17">
        <v>20</v>
      </c>
      <c r="E1079" s="17" t="s">
        <v>430</v>
      </c>
    </row>
    <row r="1080" spans="1:5" x14ac:dyDescent="0.2">
      <c r="A1080" s="16">
        <v>20190902</v>
      </c>
      <c r="B1080" s="17" t="s">
        <v>227</v>
      </c>
      <c r="C1080" s="17" t="s">
        <v>424</v>
      </c>
      <c r="D1080" s="17">
        <v>50</v>
      </c>
      <c r="E1080" s="17" t="s">
        <v>526</v>
      </c>
    </row>
    <row r="1081" spans="1:5" x14ac:dyDescent="0.2">
      <c r="A1081" s="16">
        <v>20190903</v>
      </c>
      <c r="B1081" s="17" t="s">
        <v>221</v>
      </c>
      <c r="C1081" s="17" t="s">
        <v>431</v>
      </c>
      <c r="D1081" s="17">
        <v>30</v>
      </c>
      <c r="E1081" s="17" t="s">
        <v>430</v>
      </c>
    </row>
    <row r="1082" spans="1:5" x14ac:dyDescent="0.2">
      <c r="A1082" s="16">
        <v>20190903</v>
      </c>
      <c r="B1082" s="17" t="s">
        <v>221</v>
      </c>
      <c r="C1082" s="17" t="s">
        <v>424</v>
      </c>
      <c r="D1082" s="17">
        <v>50</v>
      </c>
      <c r="E1082" s="17" t="s">
        <v>268</v>
      </c>
    </row>
    <row r="1083" spans="1:5" x14ac:dyDescent="0.2">
      <c r="A1083" s="16">
        <v>20190904</v>
      </c>
      <c r="B1083" s="17" t="s">
        <v>525</v>
      </c>
      <c r="C1083" s="17" t="s">
        <v>424</v>
      </c>
      <c r="D1083" s="17">
        <v>30</v>
      </c>
      <c r="E1083" s="17" t="s">
        <v>233</v>
      </c>
    </row>
    <row r="1084" spans="1:5" x14ac:dyDescent="0.2">
      <c r="A1084" s="16">
        <v>20190905</v>
      </c>
      <c r="B1084" s="17" t="s">
        <v>221</v>
      </c>
      <c r="C1084" s="17" t="s">
        <v>424</v>
      </c>
      <c r="D1084" s="17">
        <v>50</v>
      </c>
      <c r="E1084" s="17" t="s">
        <v>268</v>
      </c>
    </row>
    <row r="1085" spans="1:5" x14ac:dyDescent="0.2">
      <c r="A1085" s="16">
        <v>20190907</v>
      </c>
      <c r="B1085" s="17" t="s">
        <v>221</v>
      </c>
      <c r="C1085" s="17" t="s">
        <v>424</v>
      </c>
      <c r="D1085" s="17">
        <v>60</v>
      </c>
      <c r="E1085" s="17" t="s">
        <v>230</v>
      </c>
    </row>
    <row r="1086" spans="1:5" x14ac:dyDescent="0.2">
      <c r="A1086" s="16">
        <v>20190908</v>
      </c>
      <c r="B1086" s="17" t="s">
        <v>221</v>
      </c>
      <c r="C1086" s="17" t="s">
        <v>424</v>
      </c>
      <c r="D1086" s="17">
        <v>50</v>
      </c>
      <c r="E1086" s="17" t="s">
        <v>270</v>
      </c>
    </row>
    <row r="1087" spans="1:5" x14ac:dyDescent="0.2">
      <c r="A1087" s="16">
        <v>20190909</v>
      </c>
      <c r="B1087" s="17" t="s">
        <v>227</v>
      </c>
      <c r="C1087" s="17" t="s">
        <v>424</v>
      </c>
      <c r="D1087" s="17">
        <v>35</v>
      </c>
      <c r="E1087" s="17" t="s">
        <v>527</v>
      </c>
    </row>
    <row r="1088" spans="1:5" x14ac:dyDescent="0.2">
      <c r="A1088" s="16">
        <v>20190910</v>
      </c>
      <c r="B1088" s="17" t="s">
        <v>221</v>
      </c>
      <c r="C1088" s="17" t="s">
        <v>424</v>
      </c>
      <c r="D1088" s="17">
        <v>15</v>
      </c>
      <c r="E1088" s="17" t="s">
        <v>268</v>
      </c>
    </row>
    <row r="1089" spans="1:5" x14ac:dyDescent="0.2">
      <c r="A1089" s="16">
        <v>20190912</v>
      </c>
      <c r="B1089" s="17" t="s">
        <v>221</v>
      </c>
      <c r="C1089" s="17" t="s">
        <v>424</v>
      </c>
      <c r="D1089" s="17">
        <v>40</v>
      </c>
      <c r="E1089" s="17" t="s">
        <v>268</v>
      </c>
    </row>
    <row r="1090" spans="1:5" x14ac:dyDescent="0.2">
      <c r="A1090" s="16">
        <v>20190914</v>
      </c>
      <c r="B1090" s="17" t="s">
        <v>221</v>
      </c>
      <c r="C1090" s="17" t="s">
        <v>424</v>
      </c>
      <c r="D1090" s="17">
        <v>50</v>
      </c>
      <c r="E1090" s="17" t="s">
        <v>268</v>
      </c>
    </row>
    <row r="1091" spans="1:5" x14ac:dyDescent="0.2">
      <c r="A1091" s="16">
        <v>20190915</v>
      </c>
      <c r="B1091" s="17" t="s">
        <v>271</v>
      </c>
      <c r="C1091" s="17" t="s">
        <v>424</v>
      </c>
      <c r="D1091" s="17">
        <v>40</v>
      </c>
      <c r="E1091" s="17" t="s">
        <v>233</v>
      </c>
    </row>
    <row r="1092" spans="1:5" x14ac:dyDescent="0.2">
      <c r="A1092" s="16">
        <v>20190916</v>
      </c>
      <c r="B1092" s="17" t="s">
        <v>227</v>
      </c>
      <c r="C1092" s="17" t="s">
        <v>424</v>
      </c>
      <c r="D1092" s="17">
        <v>50</v>
      </c>
      <c r="E1092" s="17" t="s">
        <v>527</v>
      </c>
    </row>
    <row r="1093" spans="1:5" x14ac:dyDescent="0.2">
      <c r="A1093" s="16">
        <v>20190917</v>
      </c>
      <c r="B1093" s="17" t="s">
        <v>221</v>
      </c>
      <c r="C1093" s="17" t="s">
        <v>424</v>
      </c>
      <c r="D1093" s="17">
        <v>50</v>
      </c>
      <c r="E1093" s="17" t="s">
        <v>268</v>
      </c>
    </row>
    <row r="1094" spans="1:5" x14ac:dyDescent="0.2">
      <c r="A1094" s="16">
        <v>20190918</v>
      </c>
      <c r="B1094" s="17" t="s">
        <v>221</v>
      </c>
      <c r="C1094" s="17" t="s">
        <v>424</v>
      </c>
      <c r="D1094" s="17">
        <v>30</v>
      </c>
      <c r="E1094" s="17" t="s">
        <v>230</v>
      </c>
    </row>
    <row r="1095" spans="1:5" x14ac:dyDescent="0.2">
      <c r="A1095" s="16">
        <v>20190919</v>
      </c>
      <c r="B1095" s="17" t="s">
        <v>227</v>
      </c>
      <c r="C1095" s="17" t="s">
        <v>424</v>
      </c>
      <c r="D1095" s="17">
        <v>50</v>
      </c>
      <c r="E1095" s="17" t="s">
        <v>527</v>
      </c>
    </row>
    <row r="1096" spans="1:5" x14ac:dyDescent="0.2">
      <c r="A1096" s="16">
        <v>20190921</v>
      </c>
      <c r="B1096" s="17" t="s">
        <v>248</v>
      </c>
      <c r="C1096" s="17" t="s">
        <v>424</v>
      </c>
      <c r="D1096" s="17">
        <v>40</v>
      </c>
      <c r="E1096" s="17" t="s">
        <v>233</v>
      </c>
    </row>
    <row r="1097" spans="1:5" x14ac:dyDescent="0.2">
      <c r="A1097" s="16">
        <v>20190921</v>
      </c>
      <c r="B1097" s="17" t="s">
        <v>248</v>
      </c>
      <c r="C1097" s="17" t="s">
        <v>487</v>
      </c>
      <c r="D1097" s="17">
        <v>40</v>
      </c>
      <c r="E1097" s="17" t="s">
        <v>233</v>
      </c>
    </row>
    <row r="1098" spans="1:5" x14ac:dyDescent="0.2">
      <c r="A1098" s="16">
        <v>20190922</v>
      </c>
      <c r="B1098" s="17" t="s">
        <v>248</v>
      </c>
      <c r="C1098" s="17" t="s">
        <v>425</v>
      </c>
      <c r="D1098" s="17">
        <v>61</v>
      </c>
      <c r="E1098" s="17" t="s">
        <v>233</v>
      </c>
    </row>
    <row r="1099" spans="1:5" x14ac:dyDescent="0.2">
      <c r="A1099" s="16">
        <v>20190922</v>
      </c>
      <c r="B1099" s="17" t="s">
        <v>227</v>
      </c>
      <c r="C1099" s="17" t="s">
        <v>425</v>
      </c>
      <c r="D1099" s="17">
        <v>64</v>
      </c>
      <c r="E1099" s="17" t="s">
        <v>497</v>
      </c>
    </row>
    <row r="1100" spans="1:5" x14ac:dyDescent="0.2">
      <c r="A1100" s="16">
        <v>20190923</v>
      </c>
      <c r="B1100" s="17" t="s">
        <v>227</v>
      </c>
      <c r="C1100" s="17" t="s">
        <v>424</v>
      </c>
      <c r="D1100" s="17">
        <v>60</v>
      </c>
      <c r="E1100" s="17" t="s">
        <v>527</v>
      </c>
    </row>
    <row r="1101" spans="1:5" x14ac:dyDescent="0.2">
      <c r="A1101" s="16">
        <v>20190924</v>
      </c>
      <c r="B1101" s="17" t="s">
        <v>221</v>
      </c>
      <c r="C1101" s="17" t="s">
        <v>425</v>
      </c>
      <c r="D1101" s="17">
        <v>40</v>
      </c>
      <c r="E1101" s="17" t="s">
        <v>268</v>
      </c>
    </row>
    <row r="1102" spans="1:5" x14ac:dyDescent="0.2">
      <c r="A1102" s="16">
        <v>20190924</v>
      </c>
      <c r="B1102" s="17" t="s">
        <v>221</v>
      </c>
      <c r="C1102" s="17" t="s">
        <v>487</v>
      </c>
      <c r="D1102" s="17">
        <v>70</v>
      </c>
      <c r="E1102" s="17" t="s">
        <v>268</v>
      </c>
    </row>
    <row r="1103" spans="1:5" x14ac:dyDescent="0.2">
      <c r="A1103" s="16">
        <v>20190926</v>
      </c>
      <c r="B1103" s="17" t="s">
        <v>227</v>
      </c>
      <c r="C1103" s="17" t="s">
        <v>424</v>
      </c>
      <c r="D1103" s="17">
        <v>75</v>
      </c>
      <c r="E1103" s="17" t="s">
        <v>530</v>
      </c>
    </row>
    <row r="1104" spans="1:5" x14ac:dyDescent="0.2">
      <c r="A1104" s="16">
        <v>20190928</v>
      </c>
      <c r="B1104" s="17" t="s">
        <v>269</v>
      </c>
      <c r="C1104" s="17" t="s">
        <v>425</v>
      </c>
      <c r="D1104" s="17">
        <v>65</v>
      </c>
      <c r="E1104" s="17" t="s">
        <v>233</v>
      </c>
    </row>
    <row r="1105" spans="1:5" x14ac:dyDescent="0.2">
      <c r="A1105" s="16">
        <v>20190928</v>
      </c>
      <c r="B1105" s="17" t="s">
        <v>227</v>
      </c>
      <c r="C1105" s="17" t="s">
        <v>424</v>
      </c>
      <c r="D1105" s="17">
        <v>50</v>
      </c>
      <c r="E1105" s="17" t="s">
        <v>229</v>
      </c>
    </row>
    <row r="1106" spans="1:5" x14ac:dyDescent="0.2">
      <c r="A1106" s="16">
        <v>20190930</v>
      </c>
      <c r="B1106" s="17" t="s">
        <v>227</v>
      </c>
      <c r="C1106" s="17" t="s">
        <v>424</v>
      </c>
      <c r="D1106" s="17">
        <v>50</v>
      </c>
      <c r="E1106" s="17" t="s">
        <v>530</v>
      </c>
    </row>
    <row r="1107" spans="1:5" x14ac:dyDescent="0.2">
      <c r="A1107" s="16">
        <v>20191001</v>
      </c>
      <c r="B1107" s="17" t="s">
        <v>221</v>
      </c>
      <c r="C1107" s="17" t="s">
        <v>425</v>
      </c>
      <c r="D1107" s="17">
        <v>35</v>
      </c>
      <c r="E1107" s="17" t="s">
        <v>268</v>
      </c>
    </row>
    <row r="1108" spans="1:5" x14ac:dyDescent="0.2">
      <c r="A1108" s="16">
        <v>20191001</v>
      </c>
      <c r="B1108" s="17" t="s">
        <v>221</v>
      </c>
      <c r="C1108" s="17" t="s">
        <v>487</v>
      </c>
      <c r="D1108" s="17">
        <v>35</v>
      </c>
      <c r="E1108" s="17" t="s">
        <v>268</v>
      </c>
    </row>
    <row r="1109" spans="1:5" x14ac:dyDescent="0.2">
      <c r="A1109" s="16">
        <v>20191003</v>
      </c>
      <c r="B1109" s="17" t="s">
        <v>227</v>
      </c>
      <c r="C1109" s="17" t="s">
        <v>424</v>
      </c>
      <c r="D1109" s="17">
        <v>35</v>
      </c>
      <c r="E1109" s="17" t="s">
        <v>230</v>
      </c>
    </row>
    <row r="1110" spans="1:5" x14ac:dyDescent="0.2">
      <c r="A1110" s="16">
        <v>20191005</v>
      </c>
      <c r="B1110" s="17" t="s">
        <v>282</v>
      </c>
      <c r="C1110" s="17" t="s">
        <v>425</v>
      </c>
      <c r="D1110" s="17">
        <v>50</v>
      </c>
      <c r="E1110" s="17" t="s">
        <v>233</v>
      </c>
    </row>
    <row r="1111" spans="1:5" x14ac:dyDescent="0.2">
      <c r="A1111" s="16">
        <v>20191005</v>
      </c>
      <c r="B1111" s="17" t="s">
        <v>282</v>
      </c>
      <c r="C1111" s="17" t="s">
        <v>487</v>
      </c>
      <c r="D1111" s="17">
        <v>48</v>
      </c>
      <c r="E1111" s="17" t="s">
        <v>233</v>
      </c>
    </row>
    <row r="1112" spans="1:5" x14ac:dyDescent="0.2">
      <c r="A1112" s="16">
        <v>20191006</v>
      </c>
      <c r="B1112" s="17" t="s">
        <v>221</v>
      </c>
      <c r="C1112" s="17" t="s">
        <v>425</v>
      </c>
      <c r="D1112" s="17">
        <v>65</v>
      </c>
      <c r="E1112" s="17" t="s">
        <v>270</v>
      </c>
    </row>
    <row r="1113" spans="1:5" x14ac:dyDescent="0.2">
      <c r="A1113" s="16">
        <v>20191006</v>
      </c>
      <c r="B1113" s="17" t="s">
        <v>221</v>
      </c>
      <c r="C1113" s="17" t="s">
        <v>487</v>
      </c>
      <c r="D1113" s="17">
        <v>91</v>
      </c>
      <c r="E1113" s="17" t="s">
        <v>270</v>
      </c>
    </row>
    <row r="1114" spans="1:5" x14ac:dyDescent="0.2">
      <c r="A1114" s="16">
        <v>20191007</v>
      </c>
      <c r="B1114" s="17" t="s">
        <v>227</v>
      </c>
      <c r="C1114" s="17" t="s">
        <v>424</v>
      </c>
      <c r="D1114" s="17">
        <v>50</v>
      </c>
      <c r="E1114" s="17" t="s">
        <v>317</v>
      </c>
    </row>
    <row r="1115" spans="1:5" x14ac:dyDescent="0.2">
      <c r="A1115" s="16">
        <v>20191008</v>
      </c>
      <c r="B1115" s="17" t="s">
        <v>221</v>
      </c>
      <c r="C1115" s="17" t="s">
        <v>425</v>
      </c>
      <c r="D1115" s="17">
        <v>100</v>
      </c>
      <c r="E1115" s="17" t="s">
        <v>268</v>
      </c>
    </row>
    <row r="1116" spans="1:5" x14ac:dyDescent="0.2">
      <c r="A1116" s="16">
        <v>20191009</v>
      </c>
      <c r="B1116" s="17" t="s">
        <v>227</v>
      </c>
      <c r="C1116" s="17" t="s">
        <v>425</v>
      </c>
      <c r="D1116" s="17">
        <v>50</v>
      </c>
      <c r="E1116" s="17" t="s">
        <v>313</v>
      </c>
    </row>
    <row r="1117" spans="1:5" x14ac:dyDescent="0.2">
      <c r="A1117" s="16">
        <v>20191010</v>
      </c>
      <c r="B1117" s="17" t="s">
        <v>227</v>
      </c>
      <c r="C1117" s="17" t="s">
        <v>424</v>
      </c>
      <c r="D1117" s="17">
        <v>50</v>
      </c>
      <c r="E1117" s="17" t="s">
        <v>317</v>
      </c>
    </row>
    <row r="1118" spans="1:5" x14ac:dyDescent="0.2">
      <c r="A1118" s="16">
        <v>20191013</v>
      </c>
      <c r="B1118" s="17" t="s">
        <v>531</v>
      </c>
      <c r="C1118" s="17" t="s">
        <v>425</v>
      </c>
      <c r="D1118" s="17">
        <v>48</v>
      </c>
      <c r="E1118" s="17" t="s">
        <v>233</v>
      </c>
    </row>
    <row r="1119" spans="1:5" x14ac:dyDescent="0.2">
      <c r="A1119" s="16">
        <v>20191014</v>
      </c>
      <c r="B1119" s="17" t="s">
        <v>227</v>
      </c>
      <c r="C1119" s="17" t="s">
        <v>424</v>
      </c>
      <c r="D1119" s="17">
        <v>50</v>
      </c>
      <c r="E1119" s="17" t="s">
        <v>317</v>
      </c>
    </row>
    <row r="1120" spans="1:5" x14ac:dyDescent="0.2">
      <c r="A1120" s="16">
        <v>20191015</v>
      </c>
      <c r="B1120" s="17" t="s">
        <v>221</v>
      </c>
      <c r="C1120" s="17" t="s">
        <v>425</v>
      </c>
      <c r="D1120" s="17">
        <v>100</v>
      </c>
      <c r="E1120" s="17" t="s">
        <v>268</v>
      </c>
    </row>
    <row r="1121" spans="1:5" x14ac:dyDescent="0.2">
      <c r="A1121" s="16">
        <v>20191015</v>
      </c>
      <c r="B1121" s="17" t="s">
        <v>221</v>
      </c>
      <c r="C1121" s="17" t="s">
        <v>487</v>
      </c>
      <c r="D1121" s="17">
        <v>24</v>
      </c>
      <c r="E1121" s="17" t="s">
        <v>268</v>
      </c>
    </row>
    <row r="1122" spans="1:5" x14ac:dyDescent="0.2">
      <c r="A1122" s="16">
        <v>20191017</v>
      </c>
      <c r="B1122" s="17" t="s">
        <v>227</v>
      </c>
      <c r="C1122" s="17" t="s">
        <v>424</v>
      </c>
      <c r="D1122" s="17">
        <v>50</v>
      </c>
      <c r="E1122" s="17" t="s">
        <v>533</v>
      </c>
    </row>
    <row r="1123" spans="1:5" x14ac:dyDescent="0.2">
      <c r="A1123" s="16">
        <v>20191019</v>
      </c>
      <c r="B1123" s="17" t="s">
        <v>221</v>
      </c>
      <c r="C1123" s="17" t="s">
        <v>425</v>
      </c>
      <c r="D1123" s="17">
        <v>48</v>
      </c>
      <c r="E1123" s="17" t="s">
        <v>230</v>
      </c>
    </row>
    <row r="1124" spans="1:5" x14ac:dyDescent="0.2">
      <c r="A1124" s="16">
        <v>20191020</v>
      </c>
      <c r="B1124" s="17" t="s">
        <v>221</v>
      </c>
      <c r="C1124" s="17" t="s">
        <v>425</v>
      </c>
      <c r="D1124" s="17">
        <v>50</v>
      </c>
      <c r="E1124" s="17" t="s">
        <v>270</v>
      </c>
    </row>
    <row r="1125" spans="1:5" x14ac:dyDescent="0.2">
      <c r="A1125" s="16">
        <v>20191020</v>
      </c>
      <c r="B1125" s="17" t="s">
        <v>221</v>
      </c>
      <c r="C1125" s="17" t="s">
        <v>487</v>
      </c>
      <c r="D1125" s="17">
        <v>30</v>
      </c>
      <c r="E1125" s="17" t="s">
        <v>270</v>
      </c>
    </row>
    <row r="1126" spans="1:5" x14ac:dyDescent="0.2">
      <c r="A1126" s="16">
        <v>20191021</v>
      </c>
      <c r="B1126" s="17" t="s">
        <v>227</v>
      </c>
      <c r="C1126" s="17" t="s">
        <v>424</v>
      </c>
      <c r="D1126" s="17">
        <v>50</v>
      </c>
      <c r="E1126" s="17" t="s">
        <v>474</v>
      </c>
    </row>
    <row r="1127" spans="1:5" x14ac:dyDescent="0.2">
      <c r="A1127" s="16">
        <v>20191022</v>
      </c>
      <c r="B1127" s="17" t="s">
        <v>221</v>
      </c>
      <c r="C1127" s="17" t="s">
        <v>425</v>
      </c>
      <c r="D1127" s="17">
        <v>50</v>
      </c>
      <c r="E1127" s="17" t="s">
        <v>268</v>
      </c>
    </row>
    <row r="1128" spans="1:5" x14ac:dyDescent="0.2">
      <c r="A1128" s="16">
        <v>20191023</v>
      </c>
      <c r="B1128" s="17" t="s">
        <v>221</v>
      </c>
      <c r="C1128" s="17" t="s">
        <v>425</v>
      </c>
      <c r="D1128" s="17">
        <v>50</v>
      </c>
      <c r="E1128" s="17" t="s">
        <v>268</v>
      </c>
    </row>
    <row r="1129" spans="1:5" x14ac:dyDescent="0.2">
      <c r="A1129" s="16">
        <v>20191024</v>
      </c>
      <c r="B1129" s="17" t="s">
        <v>227</v>
      </c>
      <c r="C1129" s="17" t="s">
        <v>425</v>
      </c>
      <c r="D1129" s="17">
        <v>35</v>
      </c>
      <c r="E1129" s="17" t="s">
        <v>230</v>
      </c>
    </row>
    <row r="1130" spans="1:5" x14ac:dyDescent="0.2">
      <c r="A1130" s="16">
        <v>20191026</v>
      </c>
      <c r="B1130" s="17" t="s">
        <v>248</v>
      </c>
      <c r="C1130" s="17" t="s">
        <v>487</v>
      </c>
      <c r="D1130" s="17">
        <v>60</v>
      </c>
      <c r="E1130" s="17" t="s">
        <v>233</v>
      </c>
    </row>
    <row r="1131" spans="1:5" x14ac:dyDescent="0.2">
      <c r="A1131" s="16">
        <v>20191028</v>
      </c>
      <c r="B1131" s="17" t="s">
        <v>227</v>
      </c>
      <c r="C1131" s="17" t="s">
        <v>424</v>
      </c>
      <c r="D1131" s="17">
        <v>50</v>
      </c>
      <c r="E1131" s="17" t="s">
        <v>317</v>
      </c>
    </row>
    <row r="1132" spans="1:5" x14ac:dyDescent="0.2">
      <c r="A1132" s="16">
        <v>20191031</v>
      </c>
      <c r="B1132" s="17" t="s">
        <v>227</v>
      </c>
      <c r="C1132" s="17" t="s">
        <v>424</v>
      </c>
      <c r="D1132" s="17">
        <v>50</v>
      </c>
      <c r="E1132" s="17" t="s">
        <v>317</v>
      </c>
    </row>
    <row r="1133" spans="1:5" x14ac:dyDescent="0.2">
      <c r="A1133" s="16">
        <v>20191102</v>
      </c>
      <c r="B1133" s="17" t="s">
        <v>221</v>
      </c>
      <c r="C1133" s="17" t="s">
        <v>487</v>
      </c>
      <c r="D1133" s="17">
        <v>25</v>
      </c>
      <c r="E1133" s="17" t="s">
        <v>223</v>
      </c>
    </row>
    <row r="1134" spans="1:5" x14ac:dyDescent="0.2">
      <c r="A1134" s="16">
        <v>20191102</v>
      </c>
      <c r="B1134" s="17" t="s">
        <v>227</v>
      </c>
      <c r="C1134" s="17" t="s">
        <v>424</v>
      </c>
      <c r="D1134" s="17">
        <v>50</v>
      </c>
      <c r="E1134" s="17" t="s">
        <v>229</v>
      </c>
    </row>
    <row r="1135" spans="1:5" x14ac:dyDescent="0.2">
      <c r="A1135" s="16">
        <v>20191104</v>
      </c>
      <c r="B1135" s="17" t="s">
        <v>227</v>
      </c>
      <c r="C1135" s="17" t="s">
        <v>424</v>
      </c>
      <c r="D1135" s="17">
        <v>50</v>
      </c>
      <c r="E1135" s="17" t="s">
        <v>417</v>
      </c>
    </row>
    <row r="1136" spans="1:5" x14ac:dyDescent="0.2">
      <c r="A1136" s="16">
        <v>20191106</v>
      </c>
      <c r="B1136" s="17" t="s">
        <v>221</v>
      </c>
      <c r="C1136" s="17" t="s">
        <v>431</v>
      </c>
      <c r="D1136" s="17">
        <v>80</v>
      </c>
      <c r="E1136" s="17" t="s">
        <v>430</v>
      </c>
    </row>
    <row r="1137" spans="1:5" x14ac:dyDescent="0.2">
      <c r="A1137" s="16">
        <v>20191107</v>
      </c>
      <c r="B1137" s="17" t="s">
        <v>227</v>
      </c>
      <c r="C1137" s="17" t="s">
        <v>424</v>
      </c>
      <c r="D1137" s="17">
        <v>50</v>
      </c>
      <c r="E1137" s="17" t="s">
        <v>417</v>
      </c>
    </row>
    <row r="1138" spans="1:5" x14ac:dyDescent="0.2">
      <c r="A1138" s="16">
        <v>20191109</v>
      </c>
      <c r="B1138" s="17" t="s">
        <v>221</v>
      </c>
      <c r="C1138" s="17" t="s">
        <v>425</v>
      </c>
      <c r="D1138" s="17">
        <v>100</v>
      </c>
      <c r="E1138" s="17" t="s">
        <v>224</v>
      </c>
    </row>
    <row r="1139" spans="1:5" x14ac:dyDescent="0.2">
      <c r="A1139" s="16">
        <v>20191110</v>
      </c>
      <c r="B1139" s="17" t="s">
        <v>535</v>
      </c>
      <c r="C1139" s="17" t="s">
        <v>487</v>
      </c>
      <c r="D1139" s="17">
        <v>48</v>
      </c>
      <c r="E1139" s="17" t="s">
        <v>233</v>
      </c>
    </row>
    <row r="1140" spans="1:5" x14ac:dyDescent="0.2">
      <c r="A1140" s="16">
        <v>20191110</v>
      </c>
      <c r="B1140" s="17" t="s">
        <v>535</v>
      </c>
      <c r="C1140" s="17" t="s">
        <v>425</v>
      </c>
      <c r="D1140" s="17">
        <v>53</v>
      </c>
      <c r="E1140" s="17" t="s">
        <v>233</v>
      </c>
    </row>
    <row r="1141" spans="1:5" x14ac:dyDescent="0.2">
      <c r="A1141" s="16">
        <v>20191111</v>
      </c>
      <c r="B1141" s="17" t="s">
        <v>227</v>
      </c>
      <c r="C1141" s="17" t="s">
        <v>424</v>
      </c>
      <c r="D1141" s="17">
        <v>50</v>
      </c>
      <c r="E1141" s="17" t="s">
        <v>417</v>
      </c>
    </row>
    <row r="1142" spans="1:5" x14ac:dyDescent="0.2">
      <c r="A1142" s="16">
        <v>20191113</v>
      </c>
      <c r="B1142" s="17" t="s">
        <v>221</v>
      </c>
      <c r="C1142" s="17" t="s">
        <v>431</v>
      </c>
      <c r="D1142" s="17">
        <v>80</v>
      </c>
      <c r="E1142" s="17" t="s">
        <v>430</v>
      </c>
    </row>
    <row r="1143" spans="1:5" x14ac:dyDescent="0.2">
      <c r="A1143" s="16">
        <v>20191114</v>
      </c>
      <c r="B1143" s="17" t="s">
        <v>227</v>
      </c>
      <c r="C1143" s="17" t="s">
        <v>424</v>
      </c>
      <c r="D1143" s="17">
        <v>50</v>
      </c>
      <c r="E1143" s="17" t="s">
        <v>417</v>
      </c>
    </row>
    <row r="1144" spans="1:5" x14ac:dyDescent="0.2">
      <c r="A1144" s="16">
        <v>20191116</v>
      </c>
      <c r="B1144" s="17" t="s">
        <v>221</v>
      </c>
      <c r="C1144" s="17" t="s">
        <v>480</v>
      </c>
      <c r="D1144" s="17">
        <v>5</v>
      </c>
      <c r="E1144" s="17" t="s">
        <v>224</v>
      </c>
    </row>
    <row r="1145" spans="1:5" x14ac:dyDescent="0.2">
      <c r="A1145" s="16">
        <v>20191116</v>
      </c>
      <c r="B1145" s="17" t="s">
        <v>221</v>
      </c>
      <c r="C1145" s="17" t="s">
        <v>425</v>
      </c>
      <c r="D1145" s="17">
        <v>45</v>
      </c>
      <c r="E1145" s="17" t="s">
        <v>224</v>
      </c>
    </row>
    <row r="1146" spans="1:5" x14ac:dyDescent="0.2">
      <c r="A1146" s="16">
        <v>20191117</v>
      </c>
      <c r="B1146" s="17" t="s">
        <v>227</v>
      </c>
      <c r="C1146" s="17" t="s">
        <v>424</v>
      </c>
      <c r="D1146" s="17">
        <v>50</v>
      </c>
      <c r="E1146" s="17" t="s">
        <v>268</v>
      </c>
    </row>
    <row r="1147" spans="1:5" x14ac:dyDescent="0.2">
      <c r="A1147" s="16">
        <v>20191118</v>
      </c>
      <c r="B1147" s="17" t="s">
        <v>227</v>
      </c>
      <c r="C1147" s="17" t="s">
        <v>424</v>
      </c>
      <c r="D1147" s="17">
        <v>50</v>
      </c>
      <c r="E1147" s="17" t="s">
        <v>537</v>
      </c>
    </row>
    <row r="1148" spans="1:5" x14ac:dyDescent="0.2">
      <c r="A1148" s="16">
        <v>20191120</v>
      </c>
      <c r="B1148" s="17" t="s">
        <v>221</v>
      </c>
      <c r="C1148" s="17" t="s">
        <v>431</v>
      </c>
      <c r="D1148" s="17">
        <v>100</v>
      </c>
      <c r="E1148" s="17" t="s">
        <v>430</v>
      </c>
    </row>
    <row r="1149" spans="1:5" x14ac:dyDescent="0.2">
      <c r="A1149" s="16">
        <v>20191121</v>
      </c>
      <c r="B1149" s="17" t="s">
        <v>227</v>
      </c>
      <c r="C1149" s="17" t="s">
        <v>425</v>
      </c>
      <c r="D1149" s="17">
        <v>65</v>
      </c>
      <c r="E1149" s="17" t="s">
        <v>230</v>
      </c>
    </row>
    <row r="1150" spans="1:5" x14ac:dyDescent="0.2">
      <c r="A1150" s="16">
        <v>20191123</v>
      </c>
      <c r="B1150" s="17" t="s">
        <v>248</v>
      </c>
      <c r="C1150" s="17" t="s">
        <v>487</v>
      </c>
      <c r="D1150" s="17">
        <v>48</v>
      </c>
      <c r="E1150" s="17" t="s">
        <v>233</v>
      </c>
    </row>
    <row r="1151" spans="1:5" x14ac:dyDescent="0.2">
      <c r="A1151" s="16">
        <v>20191124</v>
      </c>
      <c r="B1151" s="17" t="s">
        <v>248</v>
      </c>
      <c r="C1151" s="17" t="s">
        <v>425</v>
      </c>
      <c r="D1151" s="17">
        <v>48</v>
      </c>
      <c r="E1151" s="17" t="s">
        <v>233</v>
      </c>
    </row>
    <row r="1152" spans="1:5" x14ac:dyDescent="0.2">
      <c r="A1152" s="16">
        <v>20191125</v>
      </c>
      <c r="B1152" s="17" t="s">
        <v>227</v>
      </c>
      <c r="C1152" s="17" t="s">
        <v>424</v>
      </c>
      <c r="D1152" s="17">
        <v>50</v>
      </c>
      <c r="E1152" s="17" t="s">
        <v>479</v>
      </c>
    </row>
    <row r="1153" spans="1:5" x14ac:dyDescent="0.2">
      <c r="A1153" s="16">
        <v>20191128</v>
      </c>
      <c r="B1153" s="17" t="s">
        <v>227</v>
      </c>
      <c r="C1153" s="17" t="s">
        <v>424</v>
      </c>
      <c r="D1153" s="17">
        <v>35</v>
      </c>
      <c r="E1153" s="17" t="s">
        <v>230</v>
      </c>
    </row>
    <row r="1154" spans="1:5" x14ac:dyDescent="0.2">
      <c r="A1154" s="16">
        <v>20191130</v>
      </c>
      <c r="B1154" s="17" t="s">
        <v>221</v>
      </c>
      <c r="C1154" s="17" t="s">
        <v>425</v>
      </c>
      <c r="D1154" s="17">
        <v>76</v>
      </c>
      <c r="E1154" s="17" t="s">
        <v>224</v>
      </c>
    </row>
    <row r="1155" spans="1:5" x14ac:dyDescent="0.2">
      <c r="A1155" s="16">
        <v>20191201</v>
      </c>
      <c r="B1155" s="17" t="s">
        <v>456</v>
      </c>
      <c r="C1155" s="17" t="s">
        <v>487</v>
      </c>
      <c r="D1155" s="17">
        <v>47</v>
      </c>
      <c r="E1155" s="17" t="s">
        <v>233</v>
      </c>
    </row>
    <row r="1156" spans="1:5" x14ac:dyDescent="0.2">
      <c r="A1156" s="16">
        <v>20191201</v>
      </c>
      <c r="B1156" s="17" t="s">
        <v>456</v>
      </c>
      <c r="C1156" s="17" t="s">
        <v>425</v>
      </c>
      <c r="D1156" s="17">
        <v>48</v>
      </c>
      <c r="E1156" s="17" t="s">
        <v>233</v>
      </c>
    </row>
    <row r="1157" spans="1:5" x14ac:dyDescent="0.2">
      <c r="A1157" s="16">
        <v>20191202</v>
      </c>
      <c r="B1157" s="17" t="s">
        <v>227</v>
      </c>
      <c r="C1157" s="17" t="s">
        <v>424</v>
      </c>
      <c r="D1157" s="17">
        <v>50</v>
      </c>
      <c r="E1157" s="17" t="s">
        <v>423</v>
      </c>
    </row>
    <row r="1158" spans="1:5" x14ac:dyDescent="0.2">
      <c r="A1158" s="16">
        <v>20191204</v>
      </c>
      <c r="B1158" s="17" t="s">
        <v>221</v>
      </c>
      <c r="C1158" s="17" t="s">
        <v>431</v>
      </c>
      <c r="D1158" s="17">
        <v>100</v>
      </c>
      <c r="E1158" s="17" t="s">
        <v>430</v>
      </c>
    </row>
    <row r="1159" spans="1:5" x14ac:dyDescent="0.2">
      <c r="A1159" s="16">
        <v>20191205</v>
      </c>
      <c r="B1159" s="17" t="s">
        <v>227</v>
      </c>
      <c r="C1159" s="17" t="s">
        <v>424</v>
      </c>
      <c r="D1159" s="17">
        <v>50</v>
      </c>
      <c r="E1159" s="17" t="s">
        <v>538</v>
      </c>
    </row>
    <row r="1160" spans="1:5" x14ac:dyDescent="0.2">
      <c r="A1160" s="16">
        <v>20191207</v>
      </c>
      <c r="B1160" s="17" t="s">
        <v>221</v>
      </c>
      <c r="C1160" s="17" t="s">
        <v>425</v>
      </c>
      <c r="D1160" s="17">
        <v>10</v>
      </c>
      <c r="E1160" s="17" t="s">
        <v>224</v>
      </c>
    </row>
    <row r="1161" spans="1:5" x14ac:dyDescent="0.2">
      <c r="A1161" s="16">
        <v>20191207</v>
      </c>
      <c r="B1161" s="17" t="s">
        <v>227</v>
      </c>
      <c r="C1161" s="17" t="s">
        <v>424</v>
      </c>
      <c r="D1161" s="17">
        <v>40</v>
      </c>
      <c r="E1161" s="17" t="s">
        <v>229</v>
      </c>
    </row>
    <row r="1162" spans="1:5" x14ac:dyDescent="0.2">
      <c r="A1162" s="16">
        <v>20191208</v>
      </c>
      <c r="B1162" s="17" t="s">
        <v>227</v>
      </c>
      <c r="C1162" s="17" t="s">
        <v>480</v>
      </c>
      <c r="D1162" s="17">
        <v>20</v>
      </c>
      <c r="E1162" s="17" t="s">
        <v>222</v>
      </c>
    </row>
    <row r="1163" spans="1:5" x14ac:dyDescent="0.2">
      <c r="A1163" s="16">
        <v>20191208</v>
      </c>
      <c r="B1163" s="17" t="s">
        <v>227</v>
      </c>
      <c r="C1163" s="17" t="s">
        <v>424</v>
      </c>
      <c r="D1163" s="17">
        <v>50</v>
      </c>
      <c r="E1163" s="17" t="s">
        <v>222</v>
      </c>
    </row>
    <row r="1164" spans="1:5" x14ac:dyDescent="0.2">
      <c r="A1164" s="16">
        <v>20191211</v>
      </c>
      <c r="B1164" s="17" t="s">
        <v>221</v>
      </c>
      <c r="C1164" s="17" t="s">
        <v>431</v>
      </c>
      <c r="D1164" s="17">
        <v>50</v>
      </c>
      <c r="E1164" s="17" t="s">
        <v>430</v>
      </c>
    </row>
    <row r="1165" spans="1:5" x14ac:dyDescent="0.2">
      <c r="A1165" s="16">
        <v>20191212</v>
      </c>
      <c r="B1165" s="17" t="s">
        <v>227</v>
      </c>
      <c r="C1165" s="17" t="s">
        <v>424</v>
      </c>
      <c r="D1165" s="17">
        <v>50</v>
      </c>
      <c r="E1165" s="17" t="s">
        <v>423</v>
      </c>
    </row>
    <row r="1166" spans="1:5" x14ac:dyDescent="0.2">
      <c r="A1166" s="16">
        <v>20191214</v>
      </c>
      <c r="B1166" s="17" t="s">
        <v>227</v>
      </c>
      <c r="C1166" s="17" t="s">
        <v>425</v>
      </c>
      <c r="D1166" s="17">
        <v>16</v>
      </c>
      <c r="E1166" s="17" t="s">
        <v>230</v>
      </c>
    </row>
    <row r="1167" spans="1:5" x14ac:dyDescent="0.2">
      <c r="A1167" s="16">
        <v>20191215</v>
      </c>
      <c r="B1167" s="17" t="s">
        <v>227</v>
      </c>
      <c r="C1167" s="17" t="s">
        <v>539</v>
      </c>
      <c r="D1167" s="17">
        <v>40</v>
      </c>
      <c r="E1167" s="17" t="s">
        <v>222</v>
      </c>
    </row>
    <row r="1168" spans="1:5" x14ac:dyDescent="0.2">
      <c r="A1168" s="16">
        <v>20191215</v>
      </c>
      <c r="B1168" s="17" t="s">
        <v>227</v>
      </c>
      <c r="C1168" s="17" t="s">
        <v>424</v>
      </c>
      <c r="D1168" s="17">
        <v>25</v>
      </c>
      <c r="E1168" s="17" t="s">
        <v>222</v>
      </c>
    </row>
    <row r="1169" spans="1:5" x14ac:dyDescent="0.2">
      <c r="A1169" s="16">
        <v>20191216</v>
      </c>
      <c r="B1169" s="17" t="s">
        <v>227</v>
      </c>
      <c r="C1169" s="17" t="s">
        <v>424</v>
      </c>
      <c r="D1169" s="17">
        <v>50</v>
      </c>
      <c r="E1169" s="17" t="s">
        <v>423</v>
      </c>
    </row>
    <row r="1170" spans="1:5" x14ac:dyDescent="0.2">
      <c r="A1170" s="16">
        <v>20191218</v>
      </c>
      <c r="B1170" s="17" t="s">
        <v>221</v>
      </c>
      <c r="C1170" s="17" t="s">
        <v>431</v>
      </c>
      <c r="D1170" s="17">
        <v>100</v>
      </c>
      <c r="E1170" s="17" t="s">
        <v>430</v>
      </c>
    </row>
    <row r="1171" spans="1:5" x14ac:dyDescent="0.2">
      <c r="A1171" s="16">
        <v>20191219</v>
      </c>
      <c r="B1171" s="17" t="s">
        <v>227</v>
      </c>
      <c r="C1171" s="17" t="s">
        <v>424</v>
      </c>
      <c r="D1171" s="17">
        <v>35</v>
      </c>
      <c r="E1171" s="17" t="s">
        <v>230</v>
      </c>
    </row>
    <row r="1172" spans="1:5" x14ac:dyDescent="0.2">
      <c r="A1172" s="16">
        <v>20191221</v>
      </c>
      <c r="B1172" s="17" t="s">
        <v>221</v>
      </c>
      <c r="C1172" s="17" t="s">
        <v>487</v>
      </c>
      <c r="D1172" s="17">
        <v>81</v>
      </c>
      <c r="E1172" s="17" t="s">
        <v>224</v>
      </c>
    </row>
    <row r="1173" spans="1:5" x14ac:dyDescent="0.2">
      <c r="A1173" s="16">
        <v>20191221</v>
      </c>
      <c r="B1173" s="17" t="s">
        <v>227</v>
      </c>
      <c r="C1173" s="17" t="s">
        <v>424</v>
      </c>
      <c r="D1173" s="17">
        <v>50</v>
      </c>
      <c r="E1173" s="17" t="s">
        <v>229</v>
      </c>
    </row>
    <row r="1174" spans="1:5" x14ac:dyDescent="0.2">
      <c r="A1174" s="16">
        <v>20191221</v>
      </c>
      <c r="B1174" s="17" t="s">
        <v>227</v>
      </c>
      <c r="C1174" s="17" t="s">
        <v>539</v>
      </c>
      <c r="D1174" s="17">
        <v>40</v>
      </c>
      <c r="E1174" s="17" t="s">
        <v>229</v>
      </c>
    </row>
    <row r="1175" spans="1:5" x14ac:dyDescent="0.2">
      <c r="A1175" s="16">
        <v>20191225</v>
      </c>
      <c r="B1175" s="17" t="s">
        <v>221</v>
      </c>
      <c r="C1175" s="17" t="s">
        <v>431</v>
      </c>
      <c r="D1175" s="17">
        <v>60</v>
      </c>
      <c r="E1175" s="17" t="s">
        <v>430</v>
      </c>
    </row>
    <row r="1176" spans="1:5" x14ac:dyDescent="0.2">
      <c r="A1176" s="16">
        <v>20191226</v>
      </c>
      <c r="B1176" s="17" t="s">
        <v>221</v>
      </c>
      <c r="C1176" s="17" t="s">
        <v>487</v>
      </c>
      <c r="D1176" s="17">
        <v>48</v>
      </c>
      <c r="E1176" s="17" t="s">
        <v>230</v>
      </c>
    </row>
    <row r="1177" spans="1:5" x14ac:dyDescent="0.2">
      <c r="A1177" s="16">
        <v>20191228</v>
      </c>
      <c r="B1177" s="17" t="s">
        <v>221</v>
      </c>
      <c r="C1177" s="17" t="s">
        <v>539</v>
      </c>
      <c r="D1177" s="17">
        <v>20</v>
      </c>
      <c r="E1177" s="17" t="s">
        <v>224</v>
      </c>
    </row>
    <row r="1178" spans="1:5" x14ac:dyDescent="0.2">
      <c r="A1178" s="16">
        <v>20191228</v>
      </c>
      <c r="B1178" s="17" t="s">
        <v>227</v>
      </c>
      <c r="C1178" s="17" t="s">
        <v>424</v>
      </c>
      <c r="D1178" s="17">
        <v>50</v>
      </c>
      <c r="E1178" s="17" t="s">
        <v>229</v>
      </c>
    </row>
    <row r="1179" spans="1:5" x14ac:dyDescent="0.2">
      <c r="A1179" s="16">
        <v>20191230</v>
      </c>
      <c r="B1179" s="17" t="s">
        <v>221</v>
      </c>
      <c r="C1179" s="17" t="s">
        <v>425</v>
      </c>
      <c r="D1179" s="17">
        <v>40</v>
      </c>
      <c r="E1179" s="17" t="s">
        <v>268</v>
      </c>
    </row>
    <row r="1180" spans="1:5" x14ac:dyDescent="0.2">
      <c r="A1180" s="16">
        <v>20200101</v>
      </c>
      <c r="B1180" s="17" t="s">
        <v>221</v>
      </c>
      <c r="C1180" s="17" t="s">
        <v>424</v>
      </c>
      <c r="D1180" s="17">
        <v>15</v>
      </c>
      <c r="E1180" s="17" t="s">
        <v>230</v>
      </c>
    </row>
    <row r="1181" spans="1:5" x14ac:dyDescent="0.2">
      <c r="A1181" s="16">
        <v>20200101</v>
      </c>
      <c r="B1181" s="17" t="s">
        <v>221</v>
      </c>
      <c r="C1181" s="17" t="s">
        <v>425</v>
      </c>
      <c r="D1181" s="17">
        <v>15</v>
      </c>
      <c r="E1181" s="17" t="s">
        <v>495</v>
      </c>
    </row>
    <row r="1182" spans="1:5" x14ac:dyDescent="0.2">
      <c r="A1182" s="16">
        <v>20200102</v>
      </c>
      <c r="B1182" s="17" t="s">
        <v>221</v>
      </c>
      <c r="C1182" s="17" t="s">
        <v>539</v>
      </c>
      <c r="D1182" s="17">
        <v>25</v>
      </c>
      <c r="E1182" s="17" t="s">
        <v>504</v>
      </c>
    </row>
    <row r="1183" spans="1:5" x14ac:dyDescent="0.2">
      <c r="A1183" s="16">
        <v>20200104</v>
      </c>
      <c r="B1183" s="17" t="s">
        <v>221</v>
      </c>
      <c r="C1183" s="17" t="s">
        <v>425</v>
      </c>
      <c r="D1183" s="17">
        <v>65</v>
      </c>
      <c r="E1183" s="17" t="s">
        <v>224</v>
      </c>
    </row>
    <row r="1184" spans="1:5" x14ac:dyDescent="0.2">
      <c r="A1184" s="16">
        <v>20200104</v>
      </c>
      <c r="B1184" s="17" t="s">
        <v>227</v>
      </c>
      <c r="C1184" s="17" t="s">
        <v>424</v>
      </c>
      <c r="D1184" s="17">
        <v>50</v>
      </c>
      <c r="E1184" s="17" t="s">
        <v>229</v>
      </c>
    </row>
    <row r="1185" spans="1:5" x14ac:dyDescent="0.2">
      <c r="A1185" s="16">
        <v>20200105</v>
      </c>
      <c r="B1185" s="17" t="s">
        <v>221</v>
      </c>
      <c r="C1185" s="17" t="s">
        <v>226</v>
      </c>
      <c r="D1185" s="17">
        <v>25</v>
      </c>
      <c r="E1185" s="17" t="s">
        <v>270</v>
      </c>
    </row>
    <row r="1186" spans="1:5" x14ac:dyDescent="0.2">
      <c r="A1186" s="16">
        <v>20200108</v>
      </c>
      <c r="B1186" s="17" t="s">
        <v>221</v>
      </c>
      <c r="C1186" s="17" t="s">
        <v>431</v>
      </c>
      <c r="D1186" s="17">
        <v>80</v>
      </c>
      <c r="E1186" s="17" t="s">
        <v>430</v>
      </c>
    </row>
    <row r="1187" spans="1:5" x14ac:dyDescent="0.2">
      <c r="A1187" s="16">
        <v>20200109</v>
      </c>
      <c r="B1187" s="17" t="s">
        <v>227</v>
      </c>
      <c r="C1187" s="17" t="s">
        <v>425</v>
      </c>
      <c r="D1187" s="17">
        <v>6</v>
      </c>
      <c r="E1187" s="17" t="s">
        <v>230</v>
      </c>
    </row>
    <row r="1188" spans="1:5" x14ac:dyDescent="0.2">
      <c r="A1188" s="16">
        <v>20200111</v>
      </c>
      <c r="B1188" s="17" t="s">
        <v>221</v>
      </c>
      <c r="C1188" s="17" t="s">
        <v>425</v>
      </c>
      <c r="D1188" s="17">
        <v>48</v>
      </c>
      <c r="E1188" s="17" t="s">
        <v>230</v>
      </c>
    </row>
    <row r="1189" spans="1:5" x14ac:dyDescent="0.2">
      <c r="A1189" s="16">
        <v>20200112</v>
      </c>
      <c r="B1189" s="17" t="s">
        <v>227</v>
      </c>
      <c r="C1189" s="17" t="s">
        <v>424</v>
      </c>
      <c r="D1189" s="17">
        <v>70</v>
      </c>
      <c r="E1189" s="17" t="s">
        <v>222</v>
      </c>
    </row>
    <row r="1190" spans="1:5" x14ac:dyDescent="0.2">
      <c r="A1190" s="16">
        <v>20200113</v>
      </c>
      <c r="B1190" s="17" t="s">
        <v>227</v>
      </c>
      <c r="C1190" s="17" t="s">
        <v>424</v>
      </c>
      <c r="D1190" s="17">
        <v>50</v>
      </c>
      <c r="E1190" s="17" t="s">
        <v>540</v>
      </c>
    </row>
    <row r="1191" spans="1:5" x14ac:dyDescent="0.2">
      <c r="A1191" s="16">
        <v>20200114</v>
      </c>
      <c r="B1191" s="17" t="s">
        <v>221</v>
      </c>
      <c r="C1191" s="17" t="s">
        <v>431</v>
      </c>
      <c r="D1191" s="17">
        <v>100</v>
      </c>
      <c r="E1191" s="17" t="s">
        <v>430</v>
      </c>
    </row>
    <row r="1192" spans="1:5" x14ac:dyDescent="0.2">
      <c r="A1192" s="16">
        <v>20200116</v>
      </c>
      <c r="B1192" s="17" t="s">
        <v>227</v>
      </c>
      <c r="C1192" s="17" t="s">
        <v>424</v>
      </c>
      <c r="D1192" s="17">
        <v>35</v>
      </c>
      <c r="E1192" s="17" t="s">
        <v>230</v>
      </c>
    </row>
    <row r="1193" spans="1:5" x14ac:dyDescent="0.2">
      <c r="A1193" s="16">
        <v>20200119</v>
      </c>
      <c r="B1193" s="17" t="s">
        <v>227</v>
      </c>
      <c r="C1193" s="17" t="s">
        <v>424</v>
      </c>
      <c r="D1193" s="17">
        <v>50</v>
      </c>
      <c r="E1193" s="17" t="s">
        <v>222</v>
      </c>
    </row>
    <row r="1194" spans="1:5" x14ac:dyDescent="0.2">
      <c r="A1194" s="16">
        <v>20200119</v>
      </c>
      <c r="B1194" s="17" t="s">
        <v>227</v>
      </c>
      <c r="C1194" s="17" t="s">
        <v>539</v>
      </c>
      <c r="D1194" s="17">
        <v>25</v>
      </c>
      <c r="E1194" s="17" t="s">
        <v>222</v>
      </c>
    </row>
    <row r="1195" spans="1:5" x14ac:dyDescent="0.2">
      <c r="A1195" s="16">
        <v>20200122</v>
      </c>
      <c r="B1195" s="17" t="s">
        <v>221</v>
      </c>
      <c r="C1195" s="17" t="s">
        <v>431</v>
      </c>
      <c r="D1195" s="17">
        <v>50</v>
      </c>
      <c r="E1195" s="17" t="s">
        <v>430</v>
      </c>
    </row>
    <row r="1196" spans="1:5" x14ac:dyDescent="0.2">
      <c r="A1196" s="16">
        <v>20200123</v>
      </c>
      <c r="B1196" s="17" t="s">
        <v>227</v>
      </c>
      <c r="C1196" s="17" t="s">
        <v>424</v>
      </c>
      <c r="D1196" s="17">
        <v>50</v>
      </c>
      <c r="E1196" s="17" t="s">
        <v>541</v>
      </c>
    </row>
    <row r="1197" spans="1:5" x14ac:dyDescent="0.2">
      <c r="A1197" s="16">
        <v>20200125</v>
      </c>
      <c r="B1197" s="17" t="s">
        <v>221</v>
      </c>
      <c r="C1197" s="17" t="s">
        <v>539</v>
      </c>
      <c r="D1197" s="17">
        <v>50</v>
      </c>
      <c r="E1197" s="17" t="s">
        <v>224</v>
      </c>
    </row>
    <row r="1198" spans="1:5" x14ac:dyDescent="0.2">
      <c r="A1198" s="16">
        <v>20200125</v>
      </c>
      <c r="B1198" s="17" t="s">
        <v>227</v>
      </c>
      <c r="C1198" s="17" t="s">
        <v>424</v>
      </c>
      <c r="D1198" s="17">
        <v>50</v>
      </c>
      <c r="E1198" s="17" t="s">
        <v>229</v>
      </c>
    </row>
    <row r="1199" spans="1:5" x14ac:dyDescent="0.2">
      <c r="A1199" s="16">
        <v>20200126</v>
      </c>
      <c r="B1199" s="17" t="s">
        <v>221</v>
      </c>
      <c r="C1199" s="17" t="s">
        <v>226</v>
      </c>
      <c r="D1199" s="17">
        <v>78</v>
      </c>
      <c r="E1199" s="17" t="s">
        <v>270</v>
      </c>
    </row>
    <row r="1200" spans="1:5" x14ac:dyDescent="0.2">
      <c r="A1200" s="16">
        <v>20200127</v>
      </c>
      <c r="B1200" s="17" t="s">
        <v>227</v>
      </c>
      <c r="C1200" s="17" t="s">
        <v>487</v>
      </c>
      <c r="D1200" s="17">
        <v>15</v>
      </c>
      <c r="E1200" s="17" t="s">
        <v>540</v>
      </c>
    </row>
    <row r="1201" spans="1:5" x14ac:dyDescent="0.2">
      <c r="A1201" s="16">
        <v>20200127</v>
      </c>
      <c r="B1201" s="17" t="s">
        <v>227</v>
      </c>
      <c r="C1201" s="17" t="s">
        <v>424</v>
      </c>
      <c r="D1201" s="17">
        <v>60</v>
      </c>
      <c r="E1201" s="17" t="s">
        <v>540</v>
      </c>
    </row>
    <row r="1202" spans="1:5" x14ac:dyDescent="0.2">
      <c r="A1202" s="16">
        <v>20200129</v>
      </c>
      <c r="B1202" s="17" t="s">
        <v>221</v>
      </c>
      <c r="C1202" s="17" t="s">
        <v>431</v>
      </c>
      <c r="D1202" s="17">
        <v>60</v>
      </c>
      <c r="E1202" s="17" t="s">
        <v>430</v>
      </c>
    </row>
    <row r="1203" spans="1:5" x14ac:dyDescent="0.2">
      <c r="A1203" s="16">
        <v>20200130</v>
      </c>
      <c r="B1203" s="17" t="s">
        <v>227</v>
      </c>
      <c r="C1203" s="17" t="s">
        <v>424</v>
      </c>
      <c r="D1203" s="17">
        <v>35</v>
      </c>
      <c r="E1203" s="17" t="s">
        <v>230</v>
      </c>
    </row>
    <row r="1204" spans="1:5" x14ac:dyDescent="0.2">
      <c r="A1204" s="16">
        <v>20200201</v>
      </c>
      <c r="B1204" s="17" t="s">
        <v>221</v>
      </c>
      <c r="C1204" s="17" t="s">
        <v>539</v>
      </c>
      <c r="D1204" s="17">
        <v>25</v>
      </c>
      <c r="E1204" s="17" t="s">
        <v>224</v>
      </c>
    </row>
    <row r="1205" spans="1:5" x14ac:dyDescent="0.2">
      <c r="A1205" s="16">
        <v>20200201</v>
      </c>
      <c r="B1205" s="17" t="s">
        <v>221</v>
      </c>
      <c r="C1205" s="17" t="s">
        <v>487</v>
      </c>
      <c r="D1205" s="17">
        <v>35</v>
      </c>
      <c r="E1205" s="17" t="s">
        <v>224</v>
      </c>
    </row>
    <row r="1206" spans="1:5" x14ac:dyDescent="0.2">
      <c r="A1206" s="16">
        <v>20200202</v>
      </c>
      <c r="B1206" s="17" t="s">
        <v>256</v>
      </c>
      <c r="C1206" s="17" t="s">
        <v>425</v>
      </c>
      <c r="D1206" s="17">
        <v>48</v>
      </c>
      <c r="E1206" s="17" t="s">
        <v>233</v>
      </c>
    </row>
    <row r="1207" spans="1:5" x14ac:dyDescent="0.2">
      <c r="A1207" s="16">
        <v>20200202</v>
      </c>
      <c r="B1207" s="17" t="s">
        <v>256</v>
      </c>
      <c r="C1207" s="17" t="s">
        <v>539</v>
      </c>
      <c r="D1207" s="17">
        <v>48</v>
      </c>
      <c r="E1207" s="17" t="s">
        <v>233</v>
      </c>
    </row>
    <row r="1208" spans="1:5" x14ac:dyDescent="0.2">
      <c r="A1208" s="16">
        <v>20200203</v>
      </c>
      <c r="B1208" s="17" t="s">
        <v>227</v>
      </c>
      <c r="C1208" s="17" t="s">
        <v>425</v>
      </c>
      <c r="D1208" s="17">
        <v>55</v>
      </c>
      <c r="E1208" s="17" t="s">
        <v>247</v>
      </c>
    </row>
    <row r="1209" spans="1:5" x14ac:dyDescent="0.2">
      <c r="A1209" s="16">
        <v>20200205</v>
      </c>
      <c r="B1209" s="17" t="s">
        <v>221</v>
      </c>
      <c r="C1209" s="17" t="s">
        <v>431</v>
      </c>
      <c r="D1209" s="17">
        <v>100</v>
      </c>
      <c r="E1209" s="17" t="s">
        <v>430</v>
      </c>
    </row>
    <row r="1210" spans="1:5" x14ac:dyDescent="0.2">
      <c r="A1210" s="16">
        <v>20200206</v>
      </c>
      <c r="B1210" s="17" t="s">
        <v>227</v>
      </c>
      <c r="C1210" s="17" t="s">
        <v>425</v>
      </c>
      <c r="D1210" s="17">
        <v>65</v>
      </c>
      <c r="E1210" s="17" t="s">
        <v>230</v>
      </c>
    </row>
    <row r="1211" spans="1:5" x14ac:dyDescent="0.2">
      <c r="A1211" s="16">
        <v>20200208</v>
      </c>
      <c r="B1211" s="17" t="s">
        <v>250</v>
      </c>
      <c r="C1211" s="17" t="s">
        <v>425</v>
      </c>
      <c r="D1211" s="17">
        <v>49</v>
      </c>
      <c r="E1211" s="17" t="s">
        <v>230</v>
      </c>
    </row>
    <row r="1212" spans="1:5" x14ac:dyDescent="0.2">
      <c r="A1212" s="16">
        <v>20200209</v>
      </c>
      <c r="B1212" s="17" t="s">
        <v>243</v>
      </c>
      <c r="C1212" s="17" t="s">
        <v>539</v>
      </c>
      <c r="D1212" s="17">
        <v>48</v>
      </c>
      <c r="E1212" s="17" t="s">
        <v>233</v>
      </c>
    </row>
    <row r="1213" spans="1:5" x14ac:dyDescent="0.2">
      <c r="A1213" s="16">
        <v>20200209</v>
      </c>
      <c r="B1213" s="17" t="s">
        <v>243</v>
      </c>
      <c r="C1213" s="17" t="s">
        <v>487</v>
      </c>
      <c r="D1213" s="17">
        <v>39</v>
      </c>
      <c r="E1213" s="17" t="s">
        <v>233</v>
      </c>
    </row>
    <row r="1214" spans="1:5" x14ac:dyDescent="0.2">
      <c r="A1214" s="16">
        <v>20200210</v>
      </c>
      <c r="B1214" s="17" t="s">
        <v>227</v>
      </c>
      <c r="C1214" s="17" t="s">
        <v>424</v>
      </c>
      <c r="D1214" s="17">
        <v>50</v>
      </c>
      <c r="E1214" s="17" t="s">
        <v>527</v>
      </c>
    </row>
    <row r="1215" spans="1:5" x14ac:dyDescent="0.2">
      <c r="A1215" s="16">
        <v>20200212</v>
      </c>
      <c r="B1215" s="17" t="s">
        <v>221</v>
      </c>
      <c r="C1215" s="17" t="s">
        <v>431</v>
      </c>
      <c r="D1215" s="17">
        <v>100</v>
      </c>
      <c r="E1215" s="17" t="s">
        <v>430</v>
      </c>
    </row>
    <row r="1216" spans="1:5" x14ac:dyDescent="0.2">
      <c r="A1216" s="16">
        <v>20200213</v>
      </c>
      <c r="B1216" s="17" t="s">
        <v>227</v>
      </c>
      <c r="C1216" s="17" t="s">
        <v>424</v>
      </c>
      <c r="D1216" s="17">
        <v>50</v>
      </c>
      <c r="E1216" s="17" t="s">
        <v>247</v>
      </c>
    </row>
    <row r="1217" spans="1:5" x14ac:dyDescent="0.2">
      <c r="A1217" s="16">
        <v>20200215</v>
      </c>
      <c r="B1217" s="17" t="s">
        <v>221</v>
      </c>
      <c r="C1217" s="17" t="s">
        <v>539</v>
      </c>
      <c r="D1217" s="17">
        <v>35</v>
      </c>
      <c r="E1217" s="17" t="s">
        <v>224</v>
      </c>
    </row>
    <row r="1218" spans="1:5" x14ac:dyDescent="0.2">
      <c r="A1218" s="16">
        <v>20200215</v>
      </c>
      <c r="B1218" s="17" t="s">
        <v>227</v>
      </c>
      <c r="C1218" s="17" t="s">
        <v>424</v>
      </c>
      <c r="D1218" s="17">
        <v>50</v>
      </c>
      <c r="E1218" s="17" t="s">
        <v>229</v>
      </c>
    </row>
    <row r="1219" spans="1:5" x14ac:dyDescent="0.2">
      <c r="A1219" s="16">
        <v>20200215</v>
      </c>
      <c r="B1219" s="17" t="s">
        <v>248</v>
      </c>
      <c r="C1219" s="17" t="s">
        <v>425</v>
      </c>
      <c r="D1219" s="17">
        <v>48</v>
      </c>
      <c r="E1219" s="17" t="s">
        <v>233</v>
      </c>
    </row>
    <row r="1220" spans="1:5" x14ac:dyDescent="0.2">
      <c r="A1220" s="16">
        <v>20200217</v>
      </c>
      <c r="B1220" s="17" t="s">
        <v>227</v>
      </c>
      <c r="C1220" s="17" t="s">
        <v>424</v>
      </c>
      <c r="D1220" s="17">
        <v>60</v>
      </c>
      <c r="E1220" s="17" t="s">
        <v>541</v>
      </c>
    </row>
    <row r="1221" spans="1:5" x14ac:dyDescent="0.2">
      <c r="A1221" s="16">
        <v>20200217</v>
      </c>
      <c r="B1221" s="17" t="s">
        <v>227</v>
      </c>
      <c r="C1221" s="17" t="s">
        <v>487</v>
      </c>
      <c r="D1221" s="17">
        <v>30</v>
      </c>
      <c r="E1221" s="17" t="s">
        <v>270</v>
      </c>
    </row>
    <row r="1222" spans="1:5" x14ac:dyDescent="0.2">
      <c r="A1222" s="16">
        <v>20200219</v>
      </c>
      <c r="B1222" s="17" t="s">
        <v>221</v>
      </c>
      <c r="C1222" s="17" t="s">
        <v>431</v>
      </c>
      <c r="D1222" s="17">
        <v>100</v>
      </c>
      <c r="E1222" s="17" t="s">
        <v>430</v>
      </c>
    </row>
    <row r="1223" spans="1:5" x14ac:dyDescent="0.2">
      <c r="A1223" s="16">
        <v>20200220</v>
      </c>
      <c r="B1223" s="17" t="s">
        <v>227</v>
      </c>
      <c r="C1223" s="17" t="s">
        <v>424</v>
      </c>
      <c r="D1223" s="17">
        <v>65</v>
      </c>
      <c r="E1223" s="17" t="s">
        <v>230</v>
      </c>
    </row>
    <row r="1224" spans="1:5" x14ac:dyDescent="0.2">
      <c r="A1224" s="16">
        <v>20200222</v>
      </c>
      <c r="B1224" s="17" t="s">
        <v>248</v>
      </c>
      <c r="C1224" s="17" t="s">
        <v>425</v>
      </c>
      <c r="D1224" s="17">
        <v>48</v>
      </c>
      <c r="E1224" s="17" t="s">
        <v>233</v>
      </c>
    </row>
    <row r="1225" spans="1:5" x14ac:dyDescent="0.2">
      <c r="A1225" s="16">
        <v>20200223</v>
      </c>
      <c r="B1225" s="17" t="s">
        <v>248</v>
      </c>
      <c r="C1225" s="17" t="s">
        <v>539</v>
      </c>
      <c r="D1225" s="17">
        <v>48</v>
      </c>
      <c r="E1225" s="17" t="s">
        <v>233</v>
      </c>
    </row>
    <row r="1226" spans="1:5" x14ac:dyDescent="0.2">
      <c r="A1226" s="16">
        <v>20200223</v>
      </c>
      <c r="B1226" s="17" t="s">
        <v>248</v>
      </c>
      <c r="C1226" s="17" t="s">
        <v>487</v>
      </c>
      <c r="D1226" s="17">
        <v>48</v>
      </c>
      <c r="E1226" s="17" t="s">
        <v>233</v>
      </c>
    </row>
    <row r="1227" spans="1:5" x14ac:dyDescent="0.2">
      <c r="A1227" s="16">
        <v>20200224</v>
      </c>
      <c r="B1227" s="17" t="s">
        <v>227</v>
      </c>
      <c r="C1227" s="17" t="s">
        <v>539</v>
      </c>
      <c r="D1227" s="17">
        <v>22</v>
      </c>
      <c r="E1227" s="17" t="s">
        <v>541</v>
      </c>
    </row>
    <row r="1228" spans="1:5" x14ac:dyDescent="0.2">
      <c r="A1228" s="16">
        <v>20200224</v>
      </c>
      <c r="B1228" s="17" t="s">
        <v>227</v>
      </c>
      <c r="C1228" s="17" t="s">
        <v>424</v>
      </c>
      <c r="D1228" s="17">
        <v>50</v>
      </c>
      <c r="E1228" s="17" t="s">
        <v>541</v>
      </c>
    </row>
    <row r="1229" spans="1:5" x14ac:dyDescent="0.2">
      <c r="A1229" s="16">
        <v>20200226</v>
      </c>
      <c r="B1229" s="17" t="s">
        <v>221</v>
      </c>
      <c r="C1229" s="17" t="s">
        <v>431</v>
      </c>
      <c r="D1229" s="17">
        <v>100</v>
      </c>
      <c r="E1229" s="17" t="s">
        <v>430</v>
      </c>
    </row>
    <row r="1230" spans="1:5" x14ac:dyDescent="0.2">
      <c r="A1230" s="16">
        <v>20200301</v>
      </c>
      <c r="B1230" s="17" t="s">
        <v>227</v>
      </c>
      <c r="C1230" s="17" t="s">
        <v>425</v>
      </c>
      <c r="D1230" s="17">
        <v>10</v>
      </c>
      <c r="E1230" s="17" t="s">
        <v>408</v>
      </c>
    </row>
    <row r="1231" spans="1:5" x14ac:dyDescent="0.2">
      <c r="A1231" s="16">
        <v>20200301</v>
      </c>
      <c r="B1231" s="17" t="s">
        <v>227</v>
      </c>
      <c r="C1231" s="17" t="s">
        <v>487</v>
      </c>
      <c r="D1231" s="17">
        <v>30</v>
      </c>
      <c r="E1231" s="17" t="s">
        <v>408</v>
      </c>
    </row>
    <row r="1232" spans="1:5" x14ac:dyDescent="0.2">
      <c r="A1232" s="16">
        <v>20200302</v>
      </c>
      <c r="B1232" s="17" t="s">
        <v>227</v>
      </c>
      <c r="C1232" s="17" t="s">
        <v>539</v>
      </c>
      <c r="D1232" s="17">
        <v>20</v>
      </c>
      <c r="E1232" s="17" t="s">
        <v>492</v>
      </c>
    </row>
    <row r="1233" spans="1:5" x14ac:dyDescent="0.2">
      <c r="A1233" s="16">
        <v>20200302</v>
      </c>
      <c r="B1233" s="17" t="s">
        <v>227</v>
      </c>
      <c r="C1233" s="17" t="s">
        <v>424</v>
      </c>
      <c r="D1233" s="17">
        <v>50</v>
      </c>
      <c r="E1233" s="17" t="s">
        <v>492</v>
      </c>
    </row>
    <row r="1234" spans="1:5" x14ac:dyDescent="0.2">
      <c r="A1234" s="16">
        <v>20200305</v>
      </c>
      <c r="B1234" s="17" t="s">
        <v>227</v>
      </c>
      <c r="C1234" s="17" t="s">
        <v>424</v>
      </c>
      <c r="D1234" s="17">
        <v>40</v>
      </c>
      <c r="E1234" s="17" t="s">
        <v>230</v>
      </c>
    </row>
    <row r="1235" spans="1:5" x14ac:dyDescent="0.2">
      <c r="A1235" s="16">
        <v>20200307</v>
      </c>
      <c r="B1235" s="17" t="s">
        <v>221</v>
      </c>
      <c r="C1235" s="17" t="s">
        <v>425</v>
      </c>
      <c r="D1235" s="17">
        <v>72</v>
      </c>
      <c r="E1235" s="17" t="s">
        <v>230</v>
      </c>
    </row>
    <row r="1236" spans="1:5" x14ac:dyDescent="0.2">
      <c r="A1236" s="16">
        <v>20200307</v>
      </c>
      <c r="B1236" s="17" t="s">
        <v>227</v>
      </c>
      <c r="C1236" s="17" t="s">
        <v>424</v>
      </c>
      <c r="D1236" s="17">
        <v>45</v>
      </c>
      <c r="E1236" s="17" t="s">
        <v>229</v>
      </c>
    </row>
    <row r="1237" spans="1:5" x14ac:dyDescent="0.2">
      <c r="A1237" s="16">
        <v>20200308</v>
      </c>
      <c r="B1237" s="17" t="s">
        <v>254</v>
      </c>
      <c r="C1237" s="17" t="s">
        <v>425</v>
      </c>
      <c r="D1237" s="17">
        <v>49</v>
      </c>
      <c r="E1237" s="17" t="s">
        <v>233</v>
      </c>
    </row>
    <row r="1238" spans="1:5" x14ac:dyDescent="0.2">
      <c r="A1238" s="16">
        <v>20200309</v>
      </c>
      <c r="B1238" s="17" t="s">
        <v>227</v>
      </c>
      <c r="C1238" s="17" t="s">
        <v>424</v>
      </c>
      <c r="D1238" s="17">
        <v>50</v>
      </c>
      <c r="E1238" s="17" t="s">
        <v>492</v>
      </c>
    </row>
    <row r="1239" spans="1:5" x14ac:dyDescent="0.2">
      <c r="A1239" s="16">
        <v>20200311</v>
      </c>
      <c r="B1239" s="17" t="s">
        <v>221</v>
      </c>
      <c r="C1239" s="17" t="s">
        <v>431</v>
      </c>
      <c r="D1239" s="17">
        <v>80</v>
      </c>
      <c r="E1239" s="17" t="s">
        <v>430</v>
      </c>
    </row>
    <row r="1240" spans="1:5" x14ac:dyDescent="0.2">
      <c r="A1240" s="16">
        <v>20200312</v>
      </c>
      <c r="B1240" s="17" t="s">
        <v>221</v>
      </c>
      <c r="C1240" s="17" t="s">
        <v>539</v>
      </c>
      <c r="D1240" s="17">
        <v>28</v>
      </c>
      <c r="E1240" s="17" t="s">
        <v>270</v>
      </c>
    </row>
    <row r="1241" spans="1:5" x14ac:dyDescent="0.2">
      <c r="A1241" s="16">
        <v>20200314</v>
      </c>
      <c r="B1241" s="17" t="s">
        <v>221</v>
      </c>
      <c r="C1241" s="17" t="s">
        <v>487</v>
      </c>
      <c r="D1241" s="17">
        <v>25</v>
      </c>
      <c r="E1241" s="17" t="s">
        <v>268</v>
      </c>
    </row>
    <row r="1242" spans="1:5" x14ac:dyDescent="0.2">
      <c r="A1242" s="16">
        <v>20200314</v>
      </c>
      <c r="B1242" s="17" t="s">
        <v>221</v>
      </c>
      <c r="C1242" s="17" t="s">
        <v>539</v>
      </c>
      <c r="D1242" s="17">
        <v>30</v>
      </c>
      <c r="E1242" s="17" t="s">
        <v>268</v>
      </c>
    </row>
    <row r="1243" spans="1:5" x14ac:dyDescent="0.2">
      <c r="A1243" s="16">
        <v>20200314</v>
      </c>
      <c r="B1243" s="17" t="s">
        <v>227</v>
      </c>
      <c r="C1243" s="17" t="s">
        <v>424</v>
      </c>
      <c r="D1243" s="17">
        <v>50</v>
      </c>
      <c r="E1243" s="17" t="s">
        <v>541</v>
      </c>
    </row>
    <row r="1244" spans="1:5" x14ac:dyDescent="0.2">
      <c r="A1244" s="16">
        <v>20200315</v>
      </c>
      <c r="B1244" s="17" t="s">
        <v>227</v>
      </c>
      <c r="C1244" s="17" t="s">
        <v>425</v>
      </c>
      <c r="D1244" s="17">
        <v>65</v>
      </c>
      <c r="E1244" s="17" t="s">
        <v>317</v>
      </c>
    </row>
    <row r="1245" spans="1:5" x14ac:dyDescent="0.2">
      <c r="A1245" s="16">
        <v>20200315</v>
      </c>
      <c r="B1245" s="17" t="s">
        <v>227</v>
      </c>
      <c r="C1245" s="17" t="s">
        <v>487</v>
      </c>
      <c r="D1245" s="17">
        <v>65</v>
      </c>
      <c r="E1245" s="17" t="s">
        <v>317</v>
      </c>
    </row>
    <row r="1246" spans="1:5" x14ac:dyDescent="0.2">
      <c r="A1246" s="16">
        <v>20200316</v>
      </c>
      <c r="B1246" s="17" t="s">
        <v>227</v>
      </c>
      <c r="C1246" s="17" t="s">
        <v>424</v>
      </c>
      <c r="D1246" s="17">
        <v>50</v>
      </c>
      <c r="E1246" s="17" t="s">
        <v>465</v>
      </c>
    </row>
    <row r="1247" spans="1:5" x14ac:dyDescent="0.2">
      <c r="A1247" s="16">
        <v>20200317</v>
      </c>
      <c r="B1247" s="17" t="s">
        <v>221</v>
      </c>
      <c r="C1247" s="17" t="s">
        <v>487</v>
      </c>
      <c r="D1247" s="17">
        <v>50</v>
      </c>
      <c r="E1247" s="17" t="s">
        <v>222</v>
      </c>
    </row>
    <row r="1248" spans="1:5" x14ac:dyDescent="0.2">
      <c r="A1248" s="16">
        <v>20200319</v>
      </c>
      <c r="B1248" s="17" t="s">
        <v>227</v>
      </c>
      <c r="C1248" s="17" t="s">
        <v>424</v>
      </c>
      <c r="D1248" s="17">
        <v>50</v>
      </c>
      <c r="E1248" s="17" t="s">
        <v>540</v>
      </c>
    </row>
    <row r="1249" spans="1:5" x14ac:dyDescent="0.2">
      <c r="A1249" s="16">
        <v>20200321</v>
      </c>
      <c r="B1249" s="17" t="s">
        <v>221</v>
      </c>
      <c r="C1249" s="17" t="s">
        <v>425</v>
      </c>
      <c r="D1249" s="17">
        <v>30</v>
      </c>
      <c r="E1249" s="17" t="s">
        <v>544</v>
      </c>
    </row>
    <row r="1250" spans="1:5" x14ac:dyDescent="0.2">
      <c r="A1250" s="16">
        <v>20200322</v>
      </c>
      <c r="B1250" s="17" t="s">
        <v>227</v>
      </c>
      <c r="C1250" s="17" t="s">
        <v>425</v>
      </c>
      <c r="D1250" s="17">
        <v>125</v>
      </c>
      <c r="E1250" s="17" t="s">
        <v>317</v>
      </c>
    </row>
    <row r="1251" spans="1:5" x14ac:dyDescent="0.2">
      <c r="A1251" s="16">
        <v>20200322</v>
      </c>
      <c r="B1251" s="17" t="s">
        <v>227</v>
      </c>
      <c r="C1251" s="17" t="s">
        <v>424</v>
      </c>
      <c r="D1251" s="17">
        <v>50</v>
      </c>
      <c r="E1251" s="17" t="s">
        <v>222</v>
      </c>
    </row>
    <row r="1252" spans="1:5" x14ac:dyDescent="0.2">
      <c r="A1252" s="16">
        <v>20200323</v>
      </c>
      <c r="B1252" s="17" t="s">
        <v>227</v>
      </c>
      <c r="C1252" s="17" t="s">
        <v>424</v>
      </c>
      <c r="D1252" s="17">
        <v>50</v>
      </c>
      <c r="E1252" s="17" t="s">
        <v>527</v>
      </c>
    </row>
    <row r="1253" spans="1:5" x14ac:dyDescent="0.2">
      <c r="A1253" s="16">
        <v>20200324</v>
      </c>
      <c r="B1253" s="17" t="s">
        <v>221</v>
      </c>
      <c r="C1253" s="17" t="s">
        <v>425</v>
      </c>
      <c r="D1253" s="17">
        <v>65</v>
      </c>
      <c r="E1253" s="17" t="s">
        <v>268</v>
      </c>
    </row>
    <row r="1254" spans="1:5" x14ac:dyDescent="0.2">
      <c r="A1254" s="16">
        <v>20200325</v>
      </c>
      <c r="B1254" s="17" t="s">
        <v>227</v>
      </c>
      <c r="C1254" s="17" t="s">
        <v>431</v>
      </c>
      <c r="D1254" s="17">
        <v>30</v>
      </c>
      <c r="E1254" s="17" t="s">
        <v>430</v>
      </c>
    </row>
    <row r="1255" spans="1:5" x14ac:dyDescent="0.2">
      <c r="A1255" s="16">
        <v>20200326</v>
      </c>
      <c r="B1255" s="17" t="s">
        <v>227</v>
      </c>
      <c r="C1255" s="17" t="s">
        <v>431</v>
      </c>
      <c r="D1255" s="17">
        <v>30</v>
      </c>
      <c r="E1255" s="17" t="s">
        <v>430</v>
      </c>
    </row>
    <row r="1256" spans="1:5" x14ac:dyDescent="0.2">
      <c r="A1256" s="16">
        <v>20200326</v>
      </c>
      <c r="B1256" s="17" t="s">
        <v>227</v>
      </c>
      <c r="C1256" s="17" t="s">
        <v>424</v>
      </c>
      <c r="D1256" s="17">
        <v>35</v>
      </c>
      <c r="E1256" s="17" t="s">
        <v>465</v>
      </c>
    </row>
    <row r="1257" spans="1:5" x14ac:dyDescent="0.2">
      <c r="A1257" s="16">
        <v>20200327</v>
      </c>
      <c r="B1257" s="17" t="s">
        <v>227</v>
      </c>
      <c r="C1257" s="17" t="s">
        <v>431</v>
      </c>
      <c r="D1257" s="17">
        <v>40</v>
      </c>
      <c r="E1257" s="17" t="s">
        <v>430</v>
      </c>
    </row>
    <row r="1258" spans="1:5" x14ac:dyDescent="0.2">
      <c r="A1258" s="16">
        <v>20200328</v>
      </c>
      <c r="B1258" s="17" t="s">
        <v>227</v>
      </c>
      <c r="C1258" s="17" t="s">
        <v>431</v>
      </c>
      <c r="D1258" s="17">
        <v>30</v>
      </c>
      <c r="E1258" s="17" t="s">
        <v>430</v>
      </c>
    </row>
    <row r="1259" spans="1:5" x14ac:dyDescent="0.2">
      <c r="A1259" s="16">
        <v>20200329</v>
      </c>
      <c r="B1259" s="17" t="s">
        <v>227</v>
      </c>
      <c r="C1259" s="17" t="s">
        <v>425</v>
      </c>
      <c r="D1259" s="17">
        <v>130</v>
      </c>
      <c r="E1259" s="17" t="s">
        <v>317</v>
      </c>
    </row>
    <row r="1260" spans="1:5" x14ac:dyDescent="0.2">
      <c r="A1260" s="16">
        <v>20200329</v>
      </c>
      <c r="B1260" s="17" t="s">
        <v>227</v>
      </c>
      <c r="C1260" s="17" t="s">
        <v>431</v>
      </c>
      <c r="D1260" s="17">
        <v>30</v>
      </c>
      <c r="E1260" s="17" t="s">
        <v>430</v>
      </c>
    </row>
    <row r="1261" spans="1:5" x14ac:dyDescent="0.2">
      <c r="A1261" s="16">
        <v>20200330</v>
      </c>
      <c r="B1261" s="17" t="s">
        <v>227</v>
      </c>
      <c r="C1261" s="17" t="s">
        <v>431</v>
      </c>
      <c r="D1261" s="17">
        <v>30</v>
      </c>
      <c r="E1261" s="17" t="s">
        <v>430</v>
      </c>
    </row>
    <row r="1262" spans="1:5" x14ac:dyDescent="0.2">
      <c r="A1262" s="16">
        <v>20200330</v>
      </c>
      <c r="B1262" s="17" t="s">
        <v>227</v>
      </c>
      <c r="C1262" s="17" t="s">
        <v>424</v>
      </c>
      <c r="D1262" s="17">
        <v>50</v>
      </c>
      <c r="E1262" s="17" t="s">
        <v>492</v>
      </c>
    </row>
    <row r="1263" spans="1:5" x14ac:dyDescent="0.2">
      <c r="A1263" s="16">
        <v>20200331</v>
      </c>
      <c r="B1263" s="17" t="s">
        <v>221</v>
      </c>
      <c r="C1263" s="17" t="s">
        <v>425</v>
      </c>
      <c r="D1263" s="17">
        <v>50</v>
      </c>
      <c r="E1263" s="17" t="s">
        <v>545</v>
      </c>
    </row>
    <row r="1264" spans="1:5" x14ac:dyDescent="0.2">
      <c r="A1264" s="16">
        <v>20200331</v>
      </c>
      <c r="B1264" s="17" t="s">
        <v>227</v>
      </c>
      <c r="C1264" s="17" t="s">
        <v>431</v>
      </c>
      <c r="D1264" s="17">
        <v>30</v>
      </c>
      <c r="E1264" s="17" t="s">
        <v>430</v>
      </c>
    </row>
    <row r="1265" spans="1:5" x14ac:dyDescent="0.2">
      <c r="A1265" s="16">
        <v>20200401</v>
      </c>
      <c r="B1265" s="17" t="s">
        <v>227</v>
      </c>
      <c r="C1265" s="17" t="s">
        <v>431</v>
      </c>
      <c r="D1265" s="17">
        <v>40</v>
      </c>
      <c r="E1265" s="17" t="s">
        <v>430</v>
      </c>
    </row>
    <row r="1266" spans="1:5" x14ac:dyDescent="0.2">
      <c r="A1266" s="16">
        <v>20200402</v>
      </c>
      <c r="B1266" s="17" t="s">
        <v>221</v>
      </c>
      <c r="C1266" s="17" t="s">
        <v>425</v>
      </c>
      <c r="D1266" s="17">
        <v>50</v>
      </c>
      <c r="E1266" s="17" t="s">
        <v>268</v>
      </c>
    </row>
    <row r="1267" spans="1:5" x14ac:dyDescent="0.2">
      <c r="A1267" s="16">
        <v>20200402</v>
      </c>
      <c r="B1267" s="17" t="s">
        <v>221</v>
      </c>
      <c r="C1267" s="17" t="s">
        <v>431</v>
      </c>
      <c r="D1267" s="17">
        <v>30</v>
      </c>
      <c r="E1267" s="17" t="s">
        <v>430</v>
      </c>
    </row>
    <row r="1268" spans="1:5" x14ac:dyDescent="0.2">
      <c r="A1268" s="16">
        <v>20200403</v>
      </c>
      <c r="B1268" s="17" t="s">
        <v>227</v>
      </c>
      <c r="C1268" s="17" t="s">
        <v>431</v>
      </c>
      <c r="D1268" s="17">
        <v>30</v>
      </c>
      <c r="E1268" s="17" t="s">
        <v>430</v>
      </c>
    </row>
    <row r="1269" spans="1:5" x14ac:dyDescent="0.2">
      <c r="A1269" s="16">
        <v>20200404</v>
      </c>
      <c r="B1269" s="17" t="s">
        <v>221</v>
      </c>
      <c r="C1269" s="17" t="s">
        <v>425</v>
      </c>
      <c r="D1269" s="17">
        <v>48</v>
      </c>
      <c r="E1269" s="17" t="s">
        <v>230</v>
      </c>
    </row>
    <row r="1270" spans="1:5" x14ac:dyDescent="0.2">
      <c r="A1270" s="16">
        <v>20200404</v>
      </c>
      <c r="B1270" s="17" t="s">
        <v>227</v>
      </c>
      <c r="C1270" s="17" t="s">
        <v>431</v>
      </c>
      <c r="D1270" s="17">
        <v>30</v>
      </c>
      <c r="E1270" s="17" t="s">
        <v>430</v>
      </c>
    </row>
    <row r="1271" spans="1:5" x14ac:dyDescent="0.2">
      <c r="A1271" s="16">
        <v>20200405</v>
      </c>
      <c r="B1271" s="17" t="s">
        <v>221</v>
      </c>
      <c r="C1271" s="17" t="s">
        <v>425</v>
      </c>
      <c r="D1271" s="17">
        <v>100</v>
      </c>
      <c r="E1271" s="17" t="s">
        <v>268</v>
      </c>
    </row>
    <row r="1272" spans="1:5" x14ac:dyDescent="0.2">
      <c r="A1272" s="16">
        <v>20200405</v>
      </c>
      <c r="B1272" s="17" t="s">
        <v>227</v>
      </c>
      <c r="C1272" s="17" t="s">
        <v>487</v>
      </c>
      <c r="D1272" s="17">
        <v>50</v>
      </c>
      <c r="E1272" s="17" t="s">
        <v>465</v>
      </c>
    </row>
    <row r="1273" spans="1:5" x14ac:dyDescent="0.2">
      <c r="A1273" s="16">
        <v>20200405</v>
      </c>
      <c r="B1273" s="17" t="s">
        <v>227</v>
      </c>
      <c r="C1273" s="17" t="s">
        <v>431</v>
      </c>
      <c r="D1273" s="17">
        <v>40</v>
      </c>
      <c r="E1273" s="17" t="s">
        <v>430</v>
      </c>
    </row>
    <row r="1274" spans="1:5" x14ac:dyDescent="0.2">
      <c r="A1274" s="16">
        <v>20200406</v>
      </c>
      <c r="B1274" s="17" t="s">
        <v>227</v>
      </c>
      <c r="C1274" s="17" t="s">
        <v>487</v>
      </c>
      <c r="D1274" s="17">
        <v>45</v>
      </c>
      <c r="E1274" s="17" t="s">
        <v>249</v>
      </c>
    </row>
    <row r="1275" spans="1:5" x14ac:dyDescent="0.2">
      <c r="A1275" s="16">
        <v>20200407</v>
      </c>
      <c r="B1275" s="17" t="s">
        <v>221</v>
      </c>
      <c r="C1275" s="17" t="s">
        <v>487</v>
      </c>
      <c r="D1275" s="17">
        <v>45</v>
      </c>
      <c r="E1275" s="17" t="s">
        <v>268</v>
      </c>
    </row>
    <row r="1276" spans="1:5" x14ac:dyDescent="0.2">
      <c r="A1276" s="16">
        <v>20200407</v>
      </c>
      <c r="B1276" s="17" t="s">
        <v>227</v>
      </c>
      <c r="C1276" s="17" t="s">
        <v>431</v>
      </c>
      <c r="D1276" s="17">
        <v>40</v>
      </c>
      <c r="E1276" s="17" t="s">
        <v>430</v>
      </c>
    </row>
    <row r="1277" spans="1:5" x14ac:dyDescent="0.2">
      <c r="A1277" s="16">
        <v>20200408</v>
      </c>
      <c r="B1277" s="17" t="s">
        <v>227</v>
      </c>
      <c r="C1277" s="17" t="s">
        <v>431</v>
      </c>
      <c r="D1277" s="17">
        <v>30</v>
      </c>
      <c r="E1277" s="17" t="s">
        <v>430</v>
      </c>
    </row>
    <row r="1278" spans="1:5" x14ac:dyDescent="0.2">
      <c r="A1278" s="16">
        <v>20200409</v>
      </c>
      <c r="B1278" s="17" t="s">
        <v>221</v>
      </c>
      <c r="C1278" s="17" t="s">
        <v>487</v>
      </c>
      <c r="D1278" s="17">
        <v>50</v>
      </c>
      <c r="E1278" s="17" t="s">
        <v>545</v>
      </c>
    </row>
    <row r="1279" spans="1:5" x14ac:dyDescent="0.2">
      <c r="A1279" s="16">
        <v>20200409</v>
      </c>
      <c r="B1279" s="17" t="s">
        <v>227</v>
      </c>
      <c r="C1279" s="17" t="s">
        <v>431</v>
      </c>
      <c r="D1279" s="17">
        <v>30</v>
      </c>
      <c r="E1279" s="17" t="s">
        <v>430</v>
      </c>
    </row>
    <row r="1280" spans="1:5" x14ac:dyDescent="0.2">
      <c r="A1280" s="16">
        <v>20200410</v>
      </c>
      <c r="B1280" s="17" t="s">
        <v>221</v>
      </c>
      <c r="C1280" s="17" t="s">
        <v>425</v>
      </c>
      <c r="D1280" s="17">
        <v>48</v>
      </c>
      <c r="E1280" s="17" t="s">
        <v>230</v>
      </c>
    </row>
    <row r="1281" spans="1:5" x14ac:dyDescent="0.2">
      <c r="A1281" s="16">
        <v>20200411</v>
      </c>
      <c r="B1281" s="17" t="s">
        <v>221</v>
      </c>
      <c r="C1281" s="17" t="s">
        <v>487</v>
      </c>
      <c r="D1281" s="17">
        <v>50</v>
      </c>
      <c r="E1281" s="17" t="s">
        <v>224</v>
      </c>
    </row>
    <row r="1282" spans="1:5" x14ac:dyDescent="0.2">
      <c r="A1282" s="16">
        <v>20200412</v>
      </c>
      <c r="B1282" s="17" t="s">
        <v>221</v>
      </c>
      <c r="C1282" s="17" t="s">
        <v>539</v>
      </c>
      <c r="D1282" s="17">
        <v>30</v>
      </c>
      <c r="E1282" s="17" t="s">
        <v>441</v>
      </c>
    </row>
    <row r="1283" spans="1:5" x14ac:dyDescent="0.2">
      <c r="A1283" s="16">
        <v>20200412</v>
      </c>
      <c r="B1283" s="17" t="s">
        <v>227</v>
      </c>
      <c r="C1283" s="17" t="s">
        <v>431</v>
      </c>
      <c r="D1283" s="17">
        <v>30</v>
      </c>
      <c r="E1283" s="17" t="s">
        <v>430</v>
      </c>
    </row>
    <row r="1284" spans="1:5" x14ac:dyDescent="0.2">
      <c r="A1284" s="16">
        <v>20200413</v>
      </c>
      <c r="B1284" s="17" t="s">
        <v>221</v>
      </c>
      <c r="C1284" s="17" t="s">
        <v>226</v>
      </c>
      <c r="D1284" s="17">
        <v>48</v>
      </c>
      <c r="E1284" s="17" t="s">
        <v>230</v>
      </c>
    </row>
    <row r="1285" spans="1:5" x14ac:dyDescent="0.2">
      <c r="A1285" s="16">
        <v>20200413</v>
      </c>
      <c r="B1285" s="17" t="s">
        <v>227</v>
      </c>
      <c r="C1285" s="17" t="s">
        <v>431</v>
      </c>
      <c r="D1285" s="17">
        <v>30</v>
      </c>
      <c r="E1285" s="17" t="s">
        <v>430</v>
      </c>
    </row>
    <row r="1286" spans="1:5" x14ac:dyDescent="0.2">
      <c r="A1286" s="16">
        <v>20200414</v>
      </c>
      <c r="B1286" s="17" t="s">
        <v>221</v>
      </c>
      <c r="C1286" s="17" t="s">
        <v>539</v>
      </c>
      <c r="D1286" s="17">
        <v>35</v>
      </c>
      <c r="E1286" s="17" t="s">
        <v>224</v>
      </c>
    </row>
    <row r="1287" spans="1:5" x14ac:dyDescent="0.2">
      <c r="A1287" s="16">
        <v>20200414</v>
      </c>
      <c r="B1287" s="17" t="s">
        <v>227</v>
      </c>
      <c r="C1287" s="17" t="s">
        <v>431</v>
      </c>
      <c r="D1287" s="17">
        <v>40</v>
      </c>
      <c r="E1287" s="17" t="s">
        <v>430</v>
      </c>
    </row>
    <row r="1288" spans="1:5" x14ac:dyDescent="0.2">
      <c r="A1288" s="16">
        <v>20200415</v>
      </c>
      <c r="B1288" s="17" t="s">
        <v>227</v>
      </c>
      <c r="C1288" s="17" t="s">
        <v>431</v>
      </c>
      <c r="D1288" s="17">
        <v>30</v>
      </c>
      <c r="E1288" s="17" t="s">
        <v>430</v>
      </c>
    </row>
    <row r="1289" spans="1:5" x14ac:dyDescent="0.2">
      <c r="A1289" s="16">
        <v>20200416</v>
      </c>
      <c r="B1289" s="17" t="s">
        <v>221</v>
      </c>
      <c r="C1289" s="17" t="s">
        <v>424</v>
      </c>
      <c r="D1289" s="17">
        <v>50</v>
      </c>
      <c r="E1289" s="17" t="s">
        <v>224</v>
      </c>
    </row>
    <row r="1290" spans="1:5" x14ac:dyDescent="0.2">
      <c r="A1290" s="16">
        <v>20200416</v>
      </c>
      <c r="B1290" s="17" t="s">
        <v>227</v>
      </c>
      <c r="C1290" s="17" t="s">
        <v>431</v>
      </c>
      <c r="D1290" s="17">
        <v>30</v>
      </c>
      <c r="E1290" s="17" t="s">
        <v>430</v>
      </c>
    </row>
    <row r="1291" spans="1:5" x14ac:dyDescent="0.2">
      <c r="A1291" s="16">
        <v>20200417</v>
      </c>
      <c r="B1291" s="17" t="s">
        <v>227</v>
      </c>
      <c r="C1291" s="17" t="s">
        <v>431</v>
      </c>
      <c r="D1291" s="17">
        <v>30</v>
      </c>
      <c r="E1291" s="17" t="s">
        <v>430</v>
      </c>
    </row>
    <row r="1292" spans="1:5" x14ac:dyDescent="0.2">
      <c r="A1292" s="16">
        <v>20200418</v>
      </c>
      <c r="B1292" s="17" t="s">
        <v>221</v>
      </c>
      <c r="C1292" s="17" t="s">
        <v>424</v>
      </c>
      <c r="D1292" s="17">
        <v>50</v>
      </c>
      <c r="E1292" s="17" t="s">
        <v>224</v>
      </c>
    </row>
    <row r="1293" spans="1:5" x14ac:dyDescent="0.2">
      <c r="A1293" s="16">
        <v>20200419</v>
      </c>
      <c r="B1293" s="17" t="s">
        <v>221</v>
      </c>
      <c r="C1293" s="17" t="s">
        <v>424</v>
      </c>
      <c r="D1293" s="17">
        <v>50</v>
      </c>
      <c r="E1293" s="17" t="s">
        <v>504</v>
      </c>
    </row>
    <row r="1294" spans="1:5" x14ac:dyDescent="0.2">
      <c r="A1294" s="16">
        <v>20200420</v>
      </c>
      <c r="B1294" s="17" t="s">
        <v>227</v>
      </c>
      <c r="C1294" s="17" t="s">
        <v>424</v>
      </c>
      <c r="D1294" s="17">
        <v>50</v>
      </c>
      <c r="E1294" s="17" t="s">
        <v>401</v>
      </c>
    </row>
    <row r="1295" spans="1:5" x14ac:dyDescent="0.2">
      <c r="A1295" s="16">
        <v>20200420</v>
      </c>
      <c r="B1295" s="17" t="s">
        <v>227</v>
      </c>
      <c r="C1295" s="17" t="s">
        <v>431</v>
      </c>
      <c r="D1295" s="17">
        <v>60</v>
      </c>
      <c r="E1295" s="17" t="s">
        <v>430</v>
      </c>
    </row>
    <row r="1296" spans="1:5" x14ac:dyDescent="0.2">
      <c r="A1296" s="16">
        <v>20200421</v>
      </c>
      <c r="B1296" s="17" t="s">
        <v>221</v>
      </c>
      <c r="C1296" s="17" t="s">
        <v>424</v>
      </c>
      <c r="D1296" s="17">
        <v>35</v>
      </c>
      <c r="E1296" s="17" t="s">
        <v>230</v>
      </c>
    </row>
    <row r="1297" spans="1:5" x14ac:dyDescent="0.2">
      <c r="A1297" s="16">
        <v>20200422</v>
      </c>
      <c r="B1297" s="17" t="s">
        <v>221</v>
      </c>
      <c r="C1297" s="17" t="s">
        <v>425</v>
      </c>
      <c r="D1297" s="17">
        <v>30</v>
      </c>
      <c r="E1297" s="17" t="s">
        <v>222</v>
      </c>
    </row>
    <row r="1298" spans="1:5" x14ac:dyDescent="0.2">
      <c r="A1298" s="16">
        <v>20200422</v>
      </c>
      <c r="B1298" s="17" t="s">
        <v>221</v>
      </c>
      <c r="C1298" s="17" t="s">
        <v>424</v>
      </c>
      <c r="D1298" s="17">
        <v>30</v>
      </c>
      <c r="E1298" s="17" t="s">
        <v>222</v>
      </c>
    </row>
    <row r="1299" spans="1:5" x14ac:dyDescent="0.2">
      <c r="A1299" s="16">
        <v>20200423</v>
      </c>
      <c r="B1299" s="17" t="s">
        <v>221</v>
      </c>
      <c r="C1299" s="17" t="s">
        <v>424</v>
      </c>
      <c r="D1299" s="17">
        <v>30</v>
      </c>
      <c r="E1299" s="17" t="s">
        <v>545</v>
      </c>
    </row>
    <row r="1300" spans="1:5" x14ac:dyDescent="0.2">
      <c r="A1300" s="16">
        <v>20200425</v>
      </c>
      <c r="B1300" s="17" t="s">
        <v>221</v>
      </c>
      <c r="C1300" s="17" t="s">
        <v>424</v>
      </c>
      <c r="D1300" s="17">
        <v>60</v>
      </c>
      <c r="E1300" s="17" t="s">
        <v>222</v>
      </c>
    </row>
    <row r="1301" spans="1:5" x14ac:dyDescent="0.2">
      <c r="A1301" s="16">
        <v>20200426</v>
      </c>
      <c r="B1301" s="17" t="s">
        <v>221</v>
      </c>
      <c r="C1301" s="17" t="s">
        <v>487</v>
      </c>
      <c r="D1301" s="17">
        <v>65</v>
      </c>
      <c r="E1301" s="17" t="s">
        <v>223</v>
      </c>
    </row>
    <row r="1302" spans="1:5" x14ac:dyDescent="0.2">
      <c r="A1302" s="16">
        <v>20200426</v>
      </c>
      <c r="B1302" s="17" t="s">
        <v>227</v>
      </c>
      <c r="C1302" s="17" t="s">
        <v>424</v>
      </c>
      <c r="D1302" s="17">
        <v>50</v>
      </c>
      <c r="E1302" s="17" t="s">
        <v>465</v>
      </c>
    </row>
    <row r="1303" spans="1:5" x14ac:dyDescent="0.2">
      <c r="A1303" s="16">
        <v>20200427</v>
      </c>
      <c r="B1303" s="17" t="s">
        <v>221</v>
      </c>
      <c r="C1303" s="17" t="s">
        <v>424</v>
      </c>
      <c r="D1303" s="17">
        <v>25</v>
      </c>
      <c r="E1303" s="17" t="s">
        <v>505</v>
      </c>
    </row>
    <row r="1304" spans="1:5" x14ac:dyDescent="0.2">
      <c r="A1304" s="16">
        <v>20200428</v>
      </c>
      <c r="B1304" s="17" t="s">
        <v>221</v>
      </c>
      <c r="C1304" s="17" t="s">
        <v>424</v>
      </c>
      <c r="D1304" s="17">
        <v>45</v>
      </c>
      <c r="E1304" s="17" t="s">
        <v>230</v>
      </c>
    </row>
    <row r="1305" spans="1:5" x14ac:dyDescent="0.2">
      <c r="A1305" s="16">
        <v>20200429</v>
      </c>
      <c r="B1305" s="17" t="s">
        <v>221</v>
      </c>
      <c r="C1305" s="17" t="s">
        <v>424</v>
      </c>
      <c r="D1305" s="17">
        <v>60</v>
      </c>
      <c r="E1305" s="17" t="s">
        <v>504</v>
      </c>
    </row>
    <row r="1306" spans="1:5" x14ac:dyDescent="0.2">
      <c r="A1306" s="16">
        <v>20200430</v>
      </c>
      <c r="B1306" s="17" t="s">
        <v>221</v>
      </c>
      <c r="C1306" s="17" t="s">
        <v>424</v>
      </c>
      <c r="D1306" s="17">
        <v>60</v>
      </c>
      <c r="E1306" s="17" t="s">
        <v>545</v>
      </c>
    </row>
    <row r="1307" spans="1:5" x14ac:dyDescent="0.2">
      <c r="A1307" s="16">
        <v>20200501</v>
      </c>
      <c r="B1307" s="17" t="s">
        <v>221</v>
      </c>
      <c r="C1307" s="17" t="s">
        <v>424</v>
      </c>
      <c r="D1307" s="17">
        <v>30</v>
      </c>
      <c r="E1307" s="17" t="s">
        <v>504</v>
      </c>
    </row>
    <row r="1308" spans="1:5" x14ac:dyDescent="0.2">
      <c r="A1308" s="16">
        <v>20200501</v>
      </c>
      <c r="B1308" s="17" t="s">
        <v>221</v>
      </c>
      <c r="C1308" s="17" t="s">
        <v>425</v>
      </c>
      <c r="D1308" s="17">
        <v>30</v>
      </c>
      <c r="E1308" s="17" t="s">
        <v>504</v>
      </c>
    </row>
    <row r="1309" spans="1:5" x14ac:dyDescent="0.2">
      <c r="A1309" s="16">
        <v>20200502</v>
      </c>
      <c r="B1309" s="17" t="s">
        <v>221</v>
      </c>
      <c r="C1309" s="17" t="s">
        <v>424</v>
      </c>
      <c r="D1309" s="17">
        <v>30</v>
      </c>
      <c r="E1309" s="17" t="s">
        <v>504</v>
      </c>
    </row>
    <row r="1310" spans="1:5" x14ac:dyDescent="0.2">
      <c r="A1310" s="16">
        <v>20200502</v>
      </c>
      <c r="B1310" s="17" t="s">
        <v>221</v>
      </c>
      <c r="C1310" s="17" t="s">
        <v>425</v>
      </c>
      <c r="D1310" s="17">
        <v>60</v>
      </c>
      <c r="E1310" s="17" t="s">
        <v>504</v>
      </c>
    </row>
    <row r="1311" spans="1:5" x14ac:dyDescent="0.2">
      <c r="A1311" s="16">
        <v>20200503</v>
      </c>
      <c r="B1311" s="17" t="s">
        <v>221</v>
      </c>
      <c r="C1311" s="17" t="s">
        <v>424</v>
      </c>
      <c r="D1311" s="17">
        <v>60</v>
      </c>
      <c r="E1311" s="17" t="s">
        <v>441</v>
      </c>
    </row>
    <row r="1312" spans="1:5" x14ac:dyDescent="0.2">
      <c r="A1312" s="16">
        <v>20200503</v>
      </c>
      <c r="B1312" s="17" t="s">
        <v>227</v>
      </c>
      <c r="C1312" s="17" t="s">
        <v>424</v>
      </c>
      <c r="D1312" s="17">
        <v>45</v>
      </c>
      <c r="E1312" s="17" t="s">
        <v>540</v>
      </c>
    </row>
    <row r="1313" spans="1:5" x14ac:dyDescent="0.2">
      <c r="A1313" s="16">
        <v>20200504</v>
      </c>
      <c r="B1313" s="17" t="s">
        <v>221</v>
      </c>
      <c r="C1313" s="17" t="s">
        <v>424</v>
      </c>
      <c r="D1313" s="17">
        <v>50</v>
      </c>
      <c r="E1313" s="17" t="s">
        <v>222</v>
      </c>
    </row>
    <row r="1314" spans="1:5" x14ac:dyDescent="0.2">
      <c r="A1314" s="16">
        <v>20200505</v>
      </c>
      <c r="B1314" s="17" t="s">
        <v>221</v>
      </c>
      <c r="C1314" s="17" t="s">
        <v>424</v>
      </c>
      <c r="D1314" s="17">
        <v>58</v>
      </c>
      <c r="E1314" s="17" t="s">
        <v>230</v>
      </c>
    </row>
    <row r="1315" spans="1:5" x14ac:dyDescent="0.2">
      <c r="A1315" s="16">
        <v>20200507</v>
      </c>
      <c r="B1315" s="17" t="s">
        <v>221</v>
      </c>
      <c r="C1315" s="17" t="s">
        <v>424</v>
      </c>
      <c r="D1315" s="17">
        <v>25</v>
      </c>
      <c r="E1315" s="17" t="s">
        <v>223</v>
      </c>
    </row>
    <row r="1316" spans="1:5" x14ac:dyDescent="0.2">
      <c r="A1316" s="16">
        <v>20200509</v>
      </c>
      <c r="B1316" s="17" t="s">
        <v>221</v>
      </c>
      <c r="C1316" s="17" t="s">
        <v>424</v>
      </c>
      <c r="D1316" s="17">
        <v>30</v>
      </c>
      <c r="E1316" s="17" t="s">
        <v>222</v>
      </c>
    </row>
    <row r="1317" spans="1:5" x14ac:dyDescent="0.2">
      <c r="A1317" s="16">
        <v>20200509</v>
      </c>
      <c r="B1317" s="17" t="s">
        <v>221</v>
      </c>
      <c r="C1317" s="17" t="s">
        <v>425</v>
      </c>
      <c r="D1317" s="17">
        <v>30</v>
      </c>
      <c r="E1317" s="17" t="s">
        <v>222</v>
      </c>
    </row>
    <row r="1318" spans="1:5" x14ac:dyDescent="0.2">
      <c r="A1318" s="16">
        <v>20200510</v>
      </c>
      <c r="B1318" s="17" t="s">
        <v>221</v>
      </c>
      <c r="C1318" s="17" t="s">
        <v>424</v>
      </c>
      <c r="D1318" s="17">
        <v>60</v>
      </c>
      <c r="E1318" s="17" t="s">
        <v>500</v>
      </c>
    </row>
    <row r="1319" spans="1:5" x14ac:dyDescent="0.2">
      <c r="A1319" s="16">
        <v>20200510</v>
      </c>
      <c r="B1319" s="17" t="s">
        <v>227</v>
      </c>
      <c r="C1319" s="17" t="s">
        <v>424</v>
      </c>
      <c r="D1319" s="17">
        <v>50</v>
      </c>
      <c r="E1319" s="17" t="s">
        <v>465</v>
      </c>
    </row>
    <row r="1320" spans="1:5" x14ac:dyDescent="0.2">
      <c r="A1320" s="16">
        <v>20200511</v>
      </c>
      <c r="B1320" s="17" t="s">
        <v>221</v>
      </c>
      <c r="C1320" s="17" t="s">
        <v>424</v>
      </c>
      <c r="D1320" s="17">
        <v>30</v>
      </c>
      <c r="E1320" s="17" t="s">
        <v>441</v>
      </c>
    </row>
    <row r="1321" spans="1:5" x14ac:dyDescent="0.2">
      <c r="A1321" s="16">
        <v>20200511</v>
      </c>
      <c r="B1321" s="17" t="s">
        <v>221</v>
      </c>
      <c r="C1321" s="17" t="s">
        <v>425</v>
      </c>
      <c r="D1321" s="17">
        <v>15</v>
      </c>
      <c r="E1321" s="17" t="s">
        <v>441</v>
      </c>
    </row>
    <row r="1322" spans="1:5" x14ac:dyDescent="0.2">
      <c r="A1322" s="16">
        <v>20200512</v>
      </c>
      <c r="B1322" s="17" t="s">
        <v>221</v>
      </c>
      <c r="C1322" s="17" t="s">
        <v>425</v>
      </c>
      <c r="D1322" s="17">
        <v>35</v>
      </c>
      <c r="E1322" s="17" t="s">
        <v>230</v>
      </c>
    </row>
    <row r="1323" spans="1:5" x14ac:dyDescent="0.2">
      <c r="A1323" s="16">
        <v>20200514</v>
      </c>
      <c r="B1323" s="17" t="s">
        <v>221</v>
      </c>
      <c r="C1323" s="17" t="s">
        <v>487</v>
      </c>
      <c r="D1323" s="17">
        <v>60</v>
      </c>
      <c r="E1323" s="17" t="s">
        <v>544</v>
      </c>
    </row>
    <row r="1324" spans="1:5" x14ac:dyDescent="0.2">
      <c r="A1324" s="16">
        <v>20200516</v>
      </c>
      <c r="B1324" s="17" t="s">
        <v>221</v>
      </c>
      <c r="C1324" s="17" t="s">
        <v>425</v>
      </c>
      <c r="D1324" s="17">
        <v>55</v>
      </c>
      <c r="E1324" s="17" t="s">
        <v>230</v>
      </c>
    </row>
    <row r="1325" spans="1:5" x14ac:dyDescent="0.2">
      <c r="A1325" s="16">
        <v>20200517</v>
      </c>
      <c r="B1325" s="17" t="s">
        <v>221</v>
      </c>
      <c r="C1325" s="17" t="s">
        <v>487</v>
      </c>
      <c r="D1325" s="17">
        <v>50</v>
      </c>
      <c r="E1325" s="17" t="s">
        <v>224</v>
      </c>
    </row>
    <row r="1326" spans="1:5" x14ac:dyDescent="0.2">
      <c r="A1326" s="16">
        <v>20200517</v>
      </c>
      <c r="B1326" s="17" t="s">
        <v>227</v>
      </c>
      <c r="C1326" s="17" t="s">
        <v>424</v>
      </c>
      <c r="D1326" s="17">
        <v>50</v>
      </c>
      <c r="E1326" s="17" t="s">
        <v>550</v>
      </c>
    </row>
    <row r="1327" spans="1:5" x14ac:dyDescent="0.2">
      <c r="A1327" s="16">
        <v>20200519</v>
      </c>
      <c r="B1327" s="17" t="s">
        <v>221</v>
      </c>
      <c r="C1327" s="17" t="s">
        <v>424</v>
      </c>
      <c r="D1327" s="17">
        <v>35</v>
      </c>
      <c r="E1327" s="17" t="s">
        <v>230</v>
      </c>
    </row>
    <row r="1328" spans="1:5" x14ac:dyDescent="0.2">
      <c r="A1328" s="16">
        <v>20200520</v>
      </c>
      <c r="B1328" s="17" t="s">
        <v>221</v>
      </c>
      <c r="C1328" s="17" t="s">
        <v>424</v>
      </c>
      <c r="D1328" s="17">
        <v>40</v>
      </c>
      <c r="E1328" s="17" t="s">
        <v>224</v>
      </c>
    </row>
    <row r="1329" spans="1:5" x14ac:dyDescent="0.2">
      <c r="A1329" s="16">
        <v>20200521</v>
      </c>
      <c r="B1329" s="17" t="s">
        <v>221</v>
      </c>
      <c r="C1329" s="17" t="s">
        <v>424</v>
      </c>
      <c r="D1329" s="17">
        <v>60</v>
      </c>
      <c r="E1329" s="17" t="s">
        <v>268</v>
      </c>
    </row>
    <row r="1330" spans="1:5" x14ac:dyDescent="0.2">
      <c r="A1330" s="16">
        <v>20200522</v>
      </c>
      <c r="B1330" s="17" t="s">
        <v>221</v>
      </c>
      <c r="C1330" s="17" t="s">
        <v>424</v>
      </c>
      <c r="D1330" s="17">
        <v>45</v>
      </c>
      <c r="E1330" s="17" t="s">
        <v>268</v>
      </c>
    </row>
    <row r="1331" spans="1:5" x14ac:dyDescent="0.2">
      <c r="A1331" s="16">
        <v>20200522</v>
      </c>
      <c r="B1331" s="17" t="s">
        <v>227</v>
      </c>
      <c r="C1331" s="17" t="s">
        <v>424</v>
      </c>
      <c r="D1331" s="17">
        <v>60</v>
      </c>
      <c r="E1331" s="17" t="s">
        <v>550</v>
      </c>
    </row>
    <row r="1332" spans="1:5" x14ac:dyDescent="0.2">
      <c r="A1332" s="16">
        <v>20200523</v>
      </c>
      <c r="B1332" s="17" t="s">
        <v>221</v>
      </c>
      <c r="C1332" s="17" t="s">
        <v>487</v>
      </c>
      <c r="D1332" s="17">
        <v>40</v>
      </c>
      <c r="E1332" s="17" t="s">
        <v>233</v>
      </c>
    </row>
    <row r="1333" spans="1:5" x14ac:dyDescent="0.2">
      <c r="A1333" s="16">
        <v>20200523</v>
      </c>
      <c r="B1333" s="17" t="s">
        <v>221</v>
      </c>
      <c r="C1333" s="17" t="s">
        <v>424</v>
      </c>
      <c r="D1333" s="17">
        <v>50</v>
      </c>
      <c r="E1333" s="17" t="s">
        <v>500</v>
      </c>
    </row>
    <row r="1334" spans="1:5" x14ac:dyDescent="0.2">
      <c r="A1334" s="16">
        <v>20200524</v>
      </c>
      <c r="B1334" s="17" t="s">
        <v>221</v>
      </c>
      <c r="C1334" s="17" t="s">
        <v>424</v>
      </c>
      <c r="D1334" s="17">
        <v>35</v>
      </c>
      <c r="E1334" s="17" t="s">
        <v>233</v>
      </c>
    </row>
    <row r="1335" spans="1:5" x14ac:dyDescent="0.2">
      <c r="A1335" s="16">
        <v>20200524</v>
      </c>
      <c r="B1335" s="17" t="s">
        <v>227</v>
      </c>
      <c r="C1335" s="17" t="s">
        <v>424</v>
      </c>
      <c r="D1335" s="17">
        <v>60</v>
      </c>
      <c r="E1335" s="17" t="s">
        <v>541</v>
      </c>
    </row>
    <row r="1336" spans="1:5" x14ac:dyDescent="0.2">
      <c r="A1336" s="16">
        <v>20200525</v>
      </c>
      <c r="B1336" s="232" t="s">
        <v>227</v>
      </c>
      <c r="C1336" s="17" t="s">
        <v>424</v>
      </c>
      <c r="D1336" s="17">
        <v>50</v>
      </c>
      <c r="E1336" s="17" t="s">
        <v>551</v>
      </c>
    </row>
    <row r="1337" spans="1:5" x14ac:dyDescent="0.2">
      <c r="A1337" s="16">
        <v>20200526</v>
      </c>
      <c r="B1337" s="17" t="s">
        <v>221</v>
      </c>
      <c r="C1337" s="17" t="s">
        <v>424</v>
      </c>
      <c r="D1337" s="17">
        <v>35</v>
      </c>
      <c r="E1337" s="17" t="s">
        <v>230</v>
      </c>
    </row>
    <row r="1338" spans="1:5" x14ac:dyDescent="0.2">
      <c r="A1338" s="16">
        <v>20200527</v>
      </c>
      <c r="B1338" s="17" t="s">
        <v>221</v>
      </c>
      <c r="C1338" s="17" t="s">
        <v>424</v>
      </c>
      <c r="D1338" s="17">
        <v>50</v>
      </c>
      <c r="E1338" s="17" t="s">
        <v>505</v>
      </c>
    </row>
    <row r="1339" spans="1:5" x14ac:dyDescent="0.2">
      <c r="A1339" s="16">
        <v>20200528</v>
      </c>
      <c r="B1339" s="17" t="s">
        <v>221</v>
      </c>
      <c r="C1339" s="17" t="s">
        <v>539</v>
      </c>
      <c r="D1339" s="17">
        <v>35</v>
      </c>
      <c r="E1339" s="17" t="s">
        <v>504</v>
      </c>
    </row>
    <row r="1340" spans="1:5" x14ac:dyDescent="0.2">
      <c r="A1340" s="16">
        <v>20200529</v>
      </c>
      <c r="B1340" s="17" t="s">
        <v>227</v>
      </c>
      <c r="C1340" s="17" t="s">
        <v>539</v>
      </c>
      <c r="D1340" s="17">
        <v>55</v>
      </c>
      <c r="E1340" s="17" t="s">
        <v>541</v>
      </c>
    </row>
    <row r="1341" spans="1:5" x14ac:dyDescent="0.2">
      <c r="A1341" s="16">
        <v>20200530</v>
      </c>
      <c r="B1341" s="17" t="s">
        <v>221</v>
      </c>
      <c r="C1341" s="17" t="s">
        <v>539</v>
      </c>
      <c r="D1341" s="17">
        <v>50</v>
      </c>
      <c r="E1341" s="17" t="s">
        <v>504</v>
      </c>
    </row>
    <row r="1342" spans="1:5" x14ac:dyDescent="0.2">
      <c r="A1342" s="16">
        <v>20200531</v>
      </c>
      <c r="B1342" s="17" t="s">
        <v>221</v>
      </c>
      <c r="C1342" s="17" t="s">
        <v>539</v>
      </c>
      <c r="D1342" s="17">
        <v>35</v>
      </c>
      <c r="E1342" s="17" t="s">
        <v>504</v>
      </c>
    </row>
    <row r="1343" spans="1:5" x14ac:dyDescent="0.2">
      <c r="A1343" s="16">
        <v>20200531</v>
      </c>
      <c r="B1343" s="17" t="s">
        <v>227</v>
      </c>
      <c r="C1343" s="17" t="s">
        <v>539</v>
      </c>
      <c r="D1343" s="17">
        <v>32</v>
      </c>
      <c r="E1343" s="17" t="s">
        <v>270</v>
      </c>
    </row>
    <row r="1344" spans="1:5" x14ac:dyDescent="0.2">
      <c r="A1344" s="16">
        <v>20200601</v>
      </c>
      <c r="B1344" s="17" t="s">
        <v>227</v>
      </c>
      <c r="C1344" s="17" t="s">
        <v>487</v>
      </c>
      <c r="D1344" s="17">
        <v>50</v>
      </c>
      <c r="E1344" s="17" t="s">
        <v>329</v>
      </c>
    </row>
    <row r="1345" spans="1:5" x14ac:dyDescent="0.2">
      <c r="A1345" s="16">
        <v>20200602</v>
      </c>
      <c r="B1345" s="17" t="s">
        <v>221</v>
      </c>
      <c r="C1345" s="17" t="s">
        <v>425</v>
      </c>
      <c r="D1345" s="17">
        <v>35</v>
      </c>
      <c r="E1345" s="17" t="s">
        <v>230</v>
      </c>
    </row>
    <row r="1346" spans="1:5" x14ac:dyDescent="0.2">
      <c r="A1346" s="16">
        <v>20200603</v>
      </c>
      <c r="B1346" s="17" t="s">
        <v>227</v>
      </c>
      <c r="C1346" s="17" t="s">
        <v>487</v>
      </c>
      <c r="D1346" s="17">
        <v>50</v>
      </c>
      <c r="E1346" s="17" t="s">
        <v>541</v>
      </c>
    </row>
    <row r="1347" spans="1:5" x14ac:dyDescent="0.2">
      <c r="A1347" s="16">
        <v>20200604</v>
      </c>
      <c r="B1347" s="17" t="s">
        <v>221</v>
      </c>
      <c r="C1347" s="17" t="s">
        <v>487</v>
      </c>
      <c r="D1347" s="17">
        <v>30</v>
      </c>
      <c r="E1347" s="17" t="s">
        <v>545</v>
      </c>
    </row>
    <row r="1348" spans="1:5" x14ac:dyDescent="0.2">
      <c r="A1348" s="16">
        <v>20200606</v>
      </c>
      <c r="B1348" s="17" t="s">
        <v>221</v>
      </c>
      <c r="C1348" s="17" t="s">
        <v>487</v>
      </c>
      <c r="D1348" s="17">
        <v>70</v>
      </c>
      <c r="E1348" s="17" t="s">
        <v>230</v>
      </c>
    </row>
    <row r="1349" spans="1:5" x14ac:dyDescent="0.2">
      <c r="A1349" s="16">
        <v>20200607</v>
      </c>
      <c r="B1349" s="17" t="s">
        <v>227</v>
      </c>
      <c r="C1349" s="17" t="s">
        <v>424</v>
      </c>
      <c r="D1349" s="17">
        <v>75</v>
      </c>
      <c r="E1349" s="17" t="s">
        <v>541</v>
      </c>
    </row>
    <row r="1350" spans="1:5" x14ac:dyDescent="0.2">
      <c r="A1350" s="16">
        <v>20200608</v>
      </c>
      <c r="B1350" s="17" t="s">
        <v>227</v>
      </c>
      <c r="C1350" s="17" t="s">
        <v>424</v>
      </c>
      <c r="D1350" s="17">
        <v>50</v>
      </c>
      <c r="E1350" s="17" t="s">
        <v>329</v>
      </c>
    </row>
    <row r="1351" spans="1:5" x14ac:dyDescent="0.2">
      <c r="A1351" s="16">
        <v>20200609</v>
      </c>
      <c r="B1351" s="17" t="s">
        <v>221</v>
      </c>
      <c r="C1351" s="17" t="s">
        <v>425</v>
      </c>
      <c r="D1351" s="17">
        <v>35</v>
      </c>
      <c r="E1351" s="17" t="s">
        <v>230</v>
      </c>
    </row>
    <row r="1352" spans="1:5" x14ac:dyDescent="0.2">
      <c r="A1352" s="16">
        <v>20200611</v>
      </c>
      <c r="B1352" s="17" t="s">
        <v>221</v>
      </c>
      <c r="C1352" s="17" t="s">
        <v>424</v>
      </c>
      <c r="D1352" s="17">
        <v>45</v>
      </c>
      <c r="E1352" s="17" t="s">
        <v>224</v>
      </c>
    </row>
    <row r="1353" spans="1:5" x14ac:dyDescent="0.2">
      <c r="A1353" s="16">
        <v>20200613</v>
      </c>
      <c r="B1353" s="17" t="s">
        <v>221</v>
      </c>
      <c r="C1353" s="17" t="s">
        <v>424</v>
      </c>
      <c r="D1353" s="17">
        <v>50</v>
      </c>
      <c r="E1353" s="17" t="s">
        <v>224</v>
      </c>
    </row>
    <row r="1354" spans="1:5" x14ac:dyDescent="0.2">
      <c r="A1354" s="16">
        <v>20200614</v>
      </c>
      <c r="B1354" s="17" t="s">
        <v>221</v>
      </c>
      <c r="C1354" s="17" t="s">
        <v>424</v>
      </c>
      <c r="D1354" s="17">
        <v>50</v>
      </c>
      <c r="E1354" s="17" t="s">
        <v>268</v>
      </c>
    </row>
    <row r="1355" spans="1:5" x14ac:dyDescent="0.2">
      <c r="A1355" s="16">
        <v>20200614</v>
      </c>
      <c r="B1355" s="17" t="s">
        <v>227</v>
      </c>
      <c r="C1355" s="17" t="s">
        <v>424</v>
      </c>
      <c r="D1355" s="17">
        <v>50</v>
      </c>
      <c r="E1355" s="17" t="s">
        <v>541</v>
      </c>
    </row>
    <row r="1356" spans="1:5" x14ac:dyDescent="0.2">
      <c r="A1356" s="16">
        <v>20200615</v>
      </c>
      <c r="B1356" s="17" t="s">
        <v>227</v>
      </c>
      <c r="C1356" s="17" t="s">
        <v>424</v>
      </c>
      <c r="D1356" s="17">
        <v>65</v>
      </c>
      <c r="E1356" s="17" t="s">
        <v>331</v>
      </c>
    </row>
    <row r="1357" spans="1:5" x14ac:dyDescent="0.2">
      <c r="A1357" s="16">
        <v>20200616</v>
      </c>
      <c r="B1357" s="17" t="s">
        <v>221</v>
      </c>
      <c r="C1357" s="17" t="s">
        <v>424</v>
      </c>
      <c r="D1357" s="17">
        <v>39</v>
      </c>
      <c r="E1357" s="17" t="s">
        <v>230</v>
      </c>
    </row>
    <row r="1358" spans="1:5" x14ac:dyDescent="0.2">
      <c r="A1358" s="16">
        <v>20200618</v>
      </c>
      <c r="B1358" s="17" t="s">
        <v>221</v>
      </c>
      <c r="C1358" s="17" t="s">
        <v>424</v>
      </c>
      <c r="D1358" s="17">
        <v>50</v>
      </c>
      <c r="E1358" s="17" t="s">
        <v>224</v>
      </c>
    </row>
    <row r="1359" spans="1:5" x14ac:dyDescent="0.2">
      <c r="A1359" s="16">
        <v>20200620</v>
      </c>
      <c r="B1359" s="17" t="s">
        <v>221</v>
      </c>
      <c r="C1359" s="17" t="s">
        <v>424</v>
      </c>
      <c r="D1359" s="17">
        <v>40</v>
      </c>
      <c r="E1359" s="17" t="s">
        <v>268</v>
      </c>
    </row>
    <row r="1360" spans="1:5" x14ac:dyDescent="0.2">
      <c r="A1360" s="16">
        <v>20200622</v>
      </c>
      <c r="B1360" s="17" t="s">
        <v>227</v>
      </c>
      <c r="C1360" s="17" t="s">
        <v>424</v>
      </c>
      <c r="D1360" s="17">
        <v>50</v>
      </c>
      <c r="E1360" s="17" t="s">
        <v>329</v>
      </c>
    </row>
    <row r="1361" spans="1:5" x14ac:dyDescent="0.2">
      <c r="A1361" s="16">
        <v>20200623</v>
      </c>
      <c r="B1361" s="17" t="s">
        <v>221</v>
      </c>
      <c r="C1361" s="17" t="s">
        <v>424</v>
      </c>
      <c r="D1361" s="17">
        <v>50</v>
      </c>
      <c r="E1361" s="17" t="s">
        <v>224</v>
      </c>
    </row>
    <row r="1362" spans="1:5" x14ac:dyDescent="0.2">
      <c r="A1362" s="16">
        <v>20200625</v>
      </c>
      <c r="B1362" s="17" t="s">
        <v>221</v>
      </c>
      <c r="C1362" s="17" t="s">
        <v>424</v>
      </c>
      <c r="D1362" s="17">
        <v>50</v>
      </c>
      <c r="E1362" s="17" t="s">
        <v>223</v>
      </c>
    </row>
    <row r="1363" spans="1:5" x14ac:dyDescent="0.2">
      <c r="A1363" s="16">
        <v>202000627</v>
      </c>
      <c r="B1363" s="17" t="s">
        <v>221</v>
      </c>
      <c r="C1363" s="17" t="s">
        <v>424</v>
      </c>
      <c r="D1363" s="17">
        <v>50</v>
      </c>
      <c r="E1363" s="17" t="s">
        <v>224</v>
      </c>
    </row>
    <row r="1364" spans="1:5" x14ac:dyDescent="0.2">
      <c r="A1364" s="16">
        <v>20200628</v>
      </c>
      <c r="B1364" s="17" t="s">
        <v>227</v>
      </c>
      <c r="C1364" s="17" t="s">
        <v>424</v>
      </c>
      <c r="D1364" s="17">
        <v>70</v>
      </c>
      <c r="E1364" s="17" t="s">
        <v>465</v>
      </c>
    </row>
    <row r="1365" spans="1:5" x14ac:dyDescent="0.2">
      <c r="A1365" s="16">
        <v>20200629</v>
      </c>
      <c r="B1365" s="17" t="s">
        <v>227</v>
      </c>
      <c r="C1365" s="17" t="s">
        <v>424</v>
      </c>
      <c r="D1365" s="17">
        <v>60</v>
      </c>
      <c r="E1365" s="17" t="s">
        <v>329</v>
      </c>
    </row>
    <row r="1366" spans="1:5" x14ac:dyDescent="0.2">
      <c r="A1366" s="16">
        <v>20200630</v>
      </c>
      <c r="B1366" s="17" t="s">
        <v>221</v>
      </c>
      <c r="C1366" s="17" t="s">
        <v>424</v>
      </c>
      <c r="D1366" s="17">
        <v>50</v>
      </c>
      <c r="E1366" s="17" t="s">
        <v>224</v>
      </c>
    </row>
    <row r="1367" spans="1:5" x14ac:dyDescent="0.2">
      <c r="A1367" s="16">
        <v>20200702</v>
      </c>
      <c r="B1367" s="17" t="s">
        <v>221</v>
      </c>
      <c r="C1367" s="17" t="s">
        <v>424</v>
      </c>
      <c r="D1367" s="17">
        <v>50</v>
      </c>
      <c r="E1367" s="17" t="s">
        <v>224</v>
      </c>
    </row>
    <row r="1368" spans="1:5" x14ac:dyDescent="0.2">
      <c r="A1368" s="16">
        <v>20200704</v>
      </c>
      <c r="B1368" s="17" t="s">
        <v>221</v>
      </c>
      <c r="C1368" s="17" t="s">
        <v>226</v>
      </c>
      <c r="D1368" s="17">
        <v>50</v>
      </c>
      <c r="E1368" s="17" t="s">
        <v>224</v>
      </c>
    </row>
    <row r="1369" spans="1:5" x14ac:dyDescent="0.2">
      <c r="A1369" s="16">
        <v>20200707</v>
      </c>
      <c r="B1369" s="17" t="s">
        <v>221</v>
      </c>
      <c r="C1369" s="17" t="s">
        <v>424</v>
      </c>
      <c r="D1369" s="17">
        <v>50</v>
      </c>
      <c r="E1369" s="17" t="s">
        <v>224</v>
      </c>
    </row>
    <row r="1370" spans="1:5" x14ac:dyDescent="0.2">
      <c r="A1370" s="16">
        <v>20200709</v>
      </c>
      <c r="B1370" s="17" t="s">
        <v>221</v>
      </c>
      <c r="C1370" s="17" t="s">
        <v>425</v>
      </c>
      <c r="D1370" s="17">
        <v>50</v>
      </c>
      <c r="E1370" s="17" t="s">
        <v>223</v>
      </c>
    </row>
    <row r="1371" spans="1:5" x14ac:dyDescent="0.2">
      <c r="A1371" s="16">
        <v>20200711</v>
      </c>
      <c r="B1371" s="17" t="s">
        <v>221</v>
      </c>
      <c r="C1371" s="17" t="s">
        <v>424</v>
      </c>
      <c r="D1371" s="17">
        <v>65</v>
      </c>
      <c r="E1371" s="17" t="s">
        <v>230</v>
      </c>
    </row>
    <row r="1372" spans="1:5" x14ac:dyDescent="0.2">
      <c r="A1372" s="16">
        <v>20200712</v>
      </c>
      <c r="B1372" s="17" t="s">
        <v>227</v>
      </c>
      <c r="C1372" s="17" t="s">
        <v>424</v>
      </c>
      <c r="D1372" s="17">
        <v>50</v>
      </c>
      <c r="E1372" s="17" t="s">
        <v>550</v>
      </c>
    </row>
    <row r="1373" spans="1:5" x14ac:dyDescent="0.2">
      <c r="A1373" s="16">
        <v>20200714</v>
      </c>
      <c r="B1373" s="17" t="s">
        <v>221</v>
      </c>
      <c r="C1373" s="17" t="s">
        <v>424</v>
      </c>
      <c r="D1373" s="17">
        <v>50</v>
      </c>
      <c r="E1373" s="17" t="s">
        <v>552</v>
      </c>
    </row>
    <row r="1374" spans="1:5" x14ac:dyDescent="0.2">
      <c r="A1374" s="16">
        <v>20200714</v>
      </c>
      <c r="B1374" s="17" t="s">
        <v>221</v>
      </c>
      <c r="C1374" s="17" t="s">
        <v>226</v>
      </c>
      <c r="D1374" s="17">
        <v>21</v>
      </c>
      <c r="E1374" s="17" t="s">
        <v>552</v>
      </c>
    </row>
    <row r="1375" spans="1:5" x14ac:dyDescent="0.2">
      <c r="A1375" s="16">
        <v>20200714</v>
      </c>
      <c r="B1375" s="17" t="s">
        <v>221</v>
      </c>
      <c r="C1375" s="17" t="s">
        <v>553</v>
      </c>
      <c r="D1375" s="17">
        <v>10</v>
      </c>
      <c r="E1375" s="17" t="s">
        <v>552</v>
      </c>
    </row>
    <row r="1376" spans="1:5" x14ac:dyDescent="0.2">
      <c r="A1376" s="16">
        <v>20200714</v>
      </c>
      <c r="B1376" s="17" t="s">
        <v>221</v>
      </c>
      <c r="C1376" s="17" t="s">
        <v>424</v>
      </c>
      <c r="D1376" s="17">
        <v>50</v>
      </c>
      <c r="E1376" s="17" t="s">
        <v>223</v>
      </c>
    </row>
    <row r="1377" spans="1:5" x14ac:dyDescent="0.2">
      <c r="A1377" s="16">
        <v>20200716</v>
      </c>
      <c r="B1377" s="17" t="s">
        <v>221</v>
      </c>
      <c r="C1377" s="17" t="s">
        <v>424</v>
      </c>
      <c r="D1377" s="17">
        <v>50</v>
      </c>
      <c r="E1377" s="17" t="s">
        <v>224</v>
      </c>
    </row>
    <row r="1378" spans="1:5" x14ac:dyDescent="0.2">
      <c r="A1378" s="16">
        <v>20200717</v>
      </c>
      <c r="B1378" s="17" t="s">
        <v>227</v>
      </c>
      <c r="C1378" s="17" t="s">
        <v>424</v>
      </c>
      <c r="D1378" s="17">
        <v>30</v>
      </c>
      <c r="E1378" s="17" t="s">
        <v>541</v>
      </c>
    </row>
    <row r="1379" spans="1:5" x14ac:dyDescent="0.2">
      <c r="A1379" s="16">
        <v>20200718</v>
      </c>
      <c r="B1379" s="17" t="s">
        <v>221</v>
      </c>
      <c r="C1379" s="17" t="s">
        <v>424</v>
      </c>
      <c r="D1379" s="17">
        <v>80</v>
      </c>
      <c r="E1379" s="17" t="s">
        <v>230</v>
      </c>
    </row>
    <row r="1380" spans="1:5" x14ac:dyDescent="0.2">
      <c r="A1380" s="16">
        <v>20200718</v>
      </c>
      <c r="B1380" s="17" t="s">
        <v>221</v>
      </c>
      <c r="C1380" s="17" t="s">
        <v>480</v>
      </c>
      <c r="D1380" s="17">
        <v>20</v>
      </c>
      <c r="E1380" s="17" t="s">
        <v>247</v>
      </c>
    </row>
    <row r="1381" spans="1:5" x14ac:dyDescent="0.2">
      <c r="A1381" s="16">
        <v>20200719</v>
      </c>
      <c r="B1381" s="17" t="s">
        <v>227</v>
      </c>
      <c r="C1381" s="17" t="s">
        <v>424</v>
      </c>
      <c r="D1381" s="17">
        <v>50</v>
      </c>
      <c r="E1381" s="17" t="s">
        <v>541</v>
      </c>
    </row>
    <row r="1382" spans="1:5" x14ac:dyDescent="0.2">
      <c r="A1382" s="16">
        <v>20200720</v>
      </c>
      <c r="B1382" s="17" t="s">
        <v>221</v>
      </c>
      <c r="C1382" s="17" t="s">
        <v>424</v>
      </c>
      <c r="D1382" s="17">
        <v>65</v>
      </c>
      <c r="E1382" s="17" t="s">
        <v>270</v>
      </c>
    </row>
    <row r="1383" spans="1:5" x14ac:dyDescent="0.2">
      <c r="A1383" s="16">
        <v>20200721</v>
      </c>
      <c r="B1383" s="17" t="s">
        <v>221</v>
      </c>
      <c r="C1383" s="17" t="s">
        <v>424</v>
      </c>
      <c r="D1383" s="17">
        <v>50</v>
      </c>
      <c r="E1383" s="17" t="s">
        <v>247</v>
      </c>
    </row>
    <row r="1384" spans="1:5" x14ac:dyDescent="0.2">
      <c r="A1384" s="16">
        <v>20200722</v>
      </c>
      <c r="B1384" s="17" t="s">
        <v>227</v>
      </c>
      <c r="C1384" s="17" t="s">
        <v>487</v>
      </c>
      <c r="D1384" s="17">
        <v>58</v>
      </c>
      <c r="E1384" s="17" t="s">
        <v>541</v>
      </c>
    </row>
    <row r="1385" spans="1:5" x14ac:dyDescent="0.2">
      <c r="A1385" s="16">
        <v>20200723</v>
      </c>
      <c r="B1385" s="17" t="s">
        <v>221</v>
      </c>
      <c r="C1385" s="17" t="s">
        <v>487</v>
      </c>
      <c r="D1385" s="17">
        <v>75</v>
      </c>
      <c r="E1385" s="17" t="s">
        <v>545</v>
      </c>
    </row>
    <row r="1386" spans="1:5" x14ac:dyDescent="0.2">
      <c r="A1386" s="16">
        <v>20200724</v>
      </c>
      <c r="B1386" s="17" t="s">
        <v>227</v>
      </c>
      <c r="C1386" s="17" t="s">
        <v>487</v>
      </c>
      <c r="D1386" s="17">
        <v>50</v>
      </c>
      <c r="E1386" s="17" t="s">
        <v>541</v>
      </c>
    </row>
    <row r="1387" spans="1:5" x14ac:dyDescent="0.2">
      <c r="A1387" s="16">
        <v>20200725</v>
      </c>
      <c r="B1387" s="17" t="s">
        <v>221</v>
      </c>
      <c r="C1387" s="17" t="s">
        <v>487</v>
      </c>
      <c r="D1387" s="17">
        <v>20</v>
      </c>
      <c r="E1387" s="17" t="s">
        <v>224</v>
      </c>
    </row>
    <row r="1388" spans="1:5" x14ac:dyDescent="0.2">
      <c r="A1388" s="16">
        <v>20200726</v>
      </c>
      <c r="B1388" s="17" t="s">
        <v>227</v>
      </c>
      <c r="C1388" s="17" t="s">
        <v>487</v>
      </c>
      <c r="D1388" s="17">
        <v>50</v>
      </c>
      <c r="E1388" s="17" t="s">
        <v>541</v>
      </c>
    </row>
    <row r="1389" spans="1:5" x14ac:dyDescent="0.2">
      <c r="A1389" s="16">
        <v>20200727</v>
      </c>
      <c r="B1389" s="17" t="s">
        <v>227</v>
      </c>
      <c r="C1389" s="17" t="s">
        <v>487</v>
      </c>
      <c r="D1389" s="17">
        <v>50</v>
      </c>
      <c r="E1389" s="17" t="s">
        <v>550</v>
      </c>
    </row>
    <row r="1390" spans="1:5" x14ac:dyDescent="0.2">
      <c r="A1390" s="16">
        <v>20200728</v>
      </c>
      <c r="B1390" s="17" t="s">
        <v>221</v>
      </c>
      <c r="C1390" s="17" t="s">
        <v>487</v>
      </c>
      <c r="D1390" s="17">
        <v>50</v>
      </c>
      <c r="E1390" s="17" t="s">
        <v>544</v>
      </c>
    </row>
    <row r="1391" spans="1:5" x14ac:dyDescent="0.2">
      <c r="A1391" s="16">
        <v>20200729</v>
      </c>
      <c r="B1391" s="17" t="s">
        <v>227</v>
      </c>
      <c r="C1391" s="17" t="s">
        <v>487</v>
      </c>
      <c r="D1391" s="17">
        <v>35</v>
      </c>
      <c r="E1391" s="17" t="s">
        <v>550</v>
      </c>
    </row>
  </sheetData>
  <pageMargins left="0" right="0" top="0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9"/>
  <sheetViews>
    <sheetView tabSelected="1" topLeftCell="I1" zoomScaleNormal="100" workbookViewId="0">
      <pane ySplit="4" topLeftCell="I148" activePane="bottomLeft" state="frozen"/>
      <selection activeCell="C157" sqref="C157"/>
      <selection pane="bottomLeft" activeCell="K163" sqref="K163"/>
    </sheetView>
  </sheetViews>
  <sheetFormatPr defaultColWidth="9.14453125" defaultRowHeight="13.5" x14ac:dyDescent="0.15"/>
  <cols>
    <col min="1" max="1" width="12.5078125" style="61" customWidth="1"/>
    <col min="2" max="4" width="10.22265625" style="61" customWidth="1"/>
    <col min="5" max="5" width="9.953125" style="61" customWidth="1"/>
    <col min="6" max="8" width="9.14453125" style="61"/>
    <col min="9" max="9" width="9.4140625" style="61" customWidth="1"/>
    <col min="10" max="10" width="9.55078125" style="61" customWidth="1"/>
    <col min="11" max="11" width="9.01171875" style="61" customWidth="1"/>
    <col min="12" max="12" width="8.875" style="61" customWidth="1"/>
    <col min="13" max="16384" width="9.14453125" style="61"/>
  </cols>
  <sheetData>
    <row r="1" spans="1:17" ht="15" x14ac:dyDescent="0.2">
      <c r="A1" s="60" t="s">
        <v>216</v>
      </c>
    </row>
    <row r="3" spans="1:17" ht="15" x14ac:dyDescent="0.2">
      <c r="A3" s="62"/>
      <c r="B3" s="271" t="s">
        <v>149</v>
      </c>
      <c r="C3" s="272"/>
      <c r="D3" s="272"/>
      <c r="E3" s="272"/>
      <c r="F3" s="272"/>
      <c r="G3" s="272"/>
      <c r="H3" s="272"/>
      <c r="I3" s="273"/>
      <c r="J3" s="274" t="s">
        <v>150</v>
      </c>
      <c r="K3" s="275"/>
      <c r="L3" s="275"/>
      <c r="M3" s="275"/>
      <c r="N3" s="275"/>
      <c r="O3" s="275"/>
      <c r="P3" s="275"/>
      <c r="Q3" s="276"/>
    </row>
    <row r="4" spans="1:17" ht="15" x14ac:dyDescent="0.2">
      <c r="A4" s="63" t="s">
        <v>14</v>
      </c>
      <c r="B4" s="116" t="s">
        <v>151</v>
      </c>
      <c r="C4" s="115" t="s">
        <v>152</v>
      </c>
      <c r="D4" s="114" t="s">
        <v>153</v>
      </c>
      <c r="E4" s="121" t="s">
        <v>154</v>
      </c>
      <c r="F4" s="122" t="s">
        <v>160</v>
      </c>
      <c r="G4" s="119" t="s">
        <v>5</v>
      </c>
      <c r="H4" s="120" t="s">
        <v>6</v>
      </c>
      <c r="I4" s="117" t="s">
        <v>4</v>
      </c>
      <c r="J4" s="116" t="s">
        <v>151</v>
      </c>
      <c r="K4" s="115" t="s">
        <v>152</v>
      </c>
      <c r="L4" s="114" t="s">
        <v>153</v>
      </c>
      <c r="M4" s="121" t="s">
        <v>154</v>
      </c>
      <c r="N4" s="122" t="s">
        <v>160</v>
      </c>
      <c r="O4" s="119" t="s">
        <v>5</v>
      </c>
      <c r="P4" s="120" t="s">
        <v>6</v>
      </c>
      <c r="Q4" s="118" t="s">
        <v>4</v>
      </c>
    </row>
    <row r="5" spans="1:17" ht="15" x14ac:dyDescent="0.2">
      <c r="A5" s="62">
        <v>20200101</v>
      </c>
      <c r="B5" s="62">
        <v>30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x14ac:dyDescent="0.2">
      <c r="A6" s="62">
        <v>20200102</v>
      </c>
      <c r="B6" s="62"/>
      <c r="C6" s="62"/>
      <c r="D6" s="62">
        <v>25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5" x14ac:dyDescent="0.2">
      <c r="A7" s="62">
        <v>20200104</v>
      </c>
      <c r="B7" s="64">
        <v>65</v>
      </c>
      <c r="C7" s="62"/>
      <c r="D7" s="62"/>
      <c r="E7" s="62"/>
      <c r="F7" s="62"/>
      <c r="G7" s="62"/>
      <c r="H7" s="62"/>
      <c r="I7" s="62"/>
      <c r="J7" s="62">
        <v>50</v>
      </c>
      <c r="K7" s="62"/>
      <c r="L7" s="62"/>
      <c r="M7" s="62"/>
      <c r="N7" s="62"/>
      <c r="O7" s="62"/>
      <c r="P7" s="62"/>
      <c r="Q7" s="62"/>
    </row>
    <row r="8" spans="1:17" ht="15" x14ac:dyDescent="0.2">
      <c r="A8" s="62">
        <v>20200105</v>
      </c>
      <c r="B8" s="65"/>
      <c r="C8" s="62"/>
      <c r="D8" s="62"/>
      <c r="E8" s="62">
        <v>25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5" x14ac:dyDescent="0.2">
      <c r="A9" s="62">
        <v>20200108</v>
      </c>
      <c r="B9" s="62"/>
      <c r="C9" s="62"/>
      <c r="D9" s="62"/>
      <c r="E9" s="62"/>
      <c r="F9" s="62"/>
      <c r="G9" s="62"/>
      <c r="H9" s="62"/>
      <c r="I9" s="62">
        <v>80</v>
      </c>
      <c r="J9" s="62"/>
      <c r="K9" s="62"/>
      <c r="L9" s="62"/>
      <c r="M9" s="62"/>
      <c r="N9" s="62"/>
      <c r="O9" s="62"/>
      <c r="P9" s="62"/>
      <c r="Q9" s="62"/>
    </row>
    <row r="10" spans="1:17" ht="15" x14ac:dyDescent="0.2">
      <c r="A10" s="62">
        <v>20200109</v>
      </c>
      <c r="B10" s="62"/>
      <c r="C10" s="62"/>
      <c r="D10" s="62"/>
      <c r="E10" s="62"/>
      <c r="F10" s="62"/>
      <c r="G10" s="62"/>
      <c r="H10" s="62"/>
      <c r="I10" s="62"/>
      <c r="J10" s="62">
        <v>6</v>
      </c>
      <c r="K10" s="62"/>
      <c r="L10" s="62"/>
      <c r="M10" s="62"/>
      <c r="N10" s="62"/>
      <c r="O10" s="62"/>
      <c r="P10" s="62"/>
      <c r="Q10" s="62"/>
    </row>
    <row r="11" spans="1:17" ht="15" x14ac:dyDescent="0.2">
      <c r="A11" s="62">
        <v>20200111</v>
      </c>
      <c r="B11" s="62">
        <v>48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5" x14ac:dyDescent="0.2">
      <c r="A12" s="62">
        <v>20200112</v>
      </c>
      <c r="B12" s="62"/>
      <c r="C12" s="62"/>
      <c r="D12" s="62"/>
      <c r="E12" s="62"/>
      <c r="F12" s="62"/>
      <c r="G12" s="62"/>
      <c r="H12" s="62"/>
      <c r="I12" s="62"/>
      <c r="J12" s="62">
        <v>70</v>
      </c>
      <c r="K12" s="62"/>
      <c r="L12" s="62"/>
      <c r="M12" s="62"/>
      <c r="N12" s="62"/>
      <c r="O12" s="62"/>
      <c r="P12" s="62"/>
      <c r="Q12" s="62"/>
    </row>
    <row r="13" spans="1:17" ht="15" x14ac:dyDescent="0.2">
      <c r="A13" s="62">
        <v>20200113</v>
      </c>
      <c r="B13" s="62"/>
      <c r="C13" s="62"/>
      <c r="D13" s="62"/>
      <c r="E13" s="62"/>
      <c r="F13" s="62"/>
      <c r="G13" s="62"/>
      <c r="H13" s="62"/>
      <c r="I13" s="62"/>
      <c r="J13" s="62">
        <v>50</v>
      </c>
      <c r="K13" s="62"/>
      <c r="L13" s="62"/>
      <c r="M13" s="62"/>
      <c r="N13" s="62"/>
      <c r="O13" s="62"/>
      <c r="P13" s="62"/>
      <c r="Q13" s="62"/>
    </row>
    <row r="14" spans="1:17" ht="15" x14ac:dyDescent="0.2">
      <c r="A14" s="62">
        <v>20200115</v>
      </c>
      <c r="B14" s="62"/>
      <c r="C14" s="62"/>
      <c r="D14" s="62"/>
      <c r="E14" s="62"/>
      <c r="F14" s="62"/>
      <c r="G14" s="62"/>
      <c r="H14" s="62"/>
      <c r="I14" s="62">
        <v>100</v>
      </c>
      <c r="J14" s="62"/>
      <c r="K14" s="62"/>
      <c r="L14" s="62"/>
      <c r="M14" s="62"/>
      <c r="N14" s="62"/>
      <c r="O14" s="62"/>
      <c r="P14" s="62"/>
      <c r="Q14" s="62"/>
    </row>
    <row r="15" spans="1:17" ht="15" x14ac:dyDescent="0.2">
      <c r="A15" s="62">
        <v>20200116</v>
      </c>
      <c r="B15" s="62"/>
      <c r="C15" s="62"/>
      <c r="D15" s="62"/>
      <c r="E15" s="62"/>
      <c r="F15" s="62"/>
      <c r="G15" s="62"/>
      <c r="H15" s="62"/>
      <c r="I15" s="62"/>
      <c r="J15" s="62">
        <v>35</v>
      </c>
      <c r="K15" s="62"/>
      <c r="L15" s="62"/>
      <c r="M15" s="62"/>
      <c r="N15" s="62"/>
      <c r="O15" s="62"/>
      <c r="P15" s="62"/>
      <c r="Q15" s="62"/>
    </row>
    <row r="16" spans="1:17" ht="15" x14ac:dyDescent="0.2">
      <c r="A16" s="62">
        <v>20200119</v>
      </c>
      <c r="B16" s="62"/>
      <c r="C16" s="62"/>
      <c r="D16" s="62"/>
      <c r="E16" s="62"/>
      <c r="F16" s="62"/>
      <c r="G16" s="62"/>
      <c r="H16" s="62"/>
      <c r="I16" s="62"/>
      <c r="J16" s="62">
        <v>50</v>
      </c>
      <c r="K16" s="62"/>
      <c r="L16" s="62">
        <v>25</v>
      </c>
      <c r="M16" s="62"/>
      <c r="N16" s="62"/>
      <c r="O16" s="62"/>
      <c r="P16" s="62"/>
      <c r="Q16" s="62"/>
    </row>
    <row r="17" spans="1:17" ht="15" x14ac:dyDescent="0.2">
      <c r="A17" s="62">
        <v>20200122</v>
      </c>
      <c r="B17" s="62"/>
      <c r="C17" s="62"/>
      <c r="D17" s="62"/>
      <c r="E17" s="62"/>
      <c r="F17" s="62"/>
      <c r="G17" s="62"/>
      <c r="H17" s="62"/>
      <c r="I17" s="62">
        <v>50</v>
      </c>
      <c r="J17" s="62"/>
      <c r="K17" s="62"/>
      <c r="L17" s="62"/>
      <c r="M17" s="62"/>
      <c r="N17" s="62"/>
      <c r="O17" s="62"/>
      <c r="P17" s="62"/>
      <c r="Q17" s="62"/>
    </row>
    <row r="18" spans="1:17" ht="15" x14ac:dyDescent="0.2">
      <c r="A18" s="62">
        <v>20200123</v>
      </c>
      <c r="B18" s="62"/>
      <c r="C18" s="62"/>
      <c r="D18" s="62"/>
      <c r="E18" s="62"/>
      <c r="F18" s="62"/>
      <c r="G18" s="62"/>
      <c r="H18" s="62"/>
      <c r="I18" s="62"/>
      <c r="J18" s="62">
        <v>50</v>
      </c>
      <c r="K18" s="62"/>
      <c r="L18" s="62"/>
      <c r="M18" s="62"/>
      <c r="N18" s="62"/>
      <c r="O18" s="62"/>
      <c r="P18" s="62"/>
      <c r="Q18" s="62"/>
    </row>
    <row r="19" spans="1:17" ht="15" x14ac:dyDescent="0.2">
      <c r="A19" s="62">
        <v>20200125</v>
      </c>
      <c r="B19" s="62"/>
      <c r="C19" s="62"/>
      <c r="D19" s="62">
        <v>50</v>
      </c>
      <c r="E19" s="62"/>
      <c r="F19" s="62"/>
      <c r="G19" s="62"/>
      <c r="H19" s="62"/>
      <c r="I19" s="62"/>
      <c r="J19" s="62">
        <v>50</v>
      </c>
      <c r="K19" s="62"/>
      <c r="L19" s="62"/>
      <c r="M19" s="62"/>
      <c r="N19" s="62"/>
      <c r="O19" s="62"/>
      <c r="P19" s="62"/>
      <c r="Q19" s="62"/>
    </row>
    <row r="20" spans="1:17" ht="15" x14ac:dyDescent="0.2">
      <c r="A20" s="62">
        <v>20200126</v>
      </c>
      <c r="B20" s="62"/>
      <c r="C20" s="62"/>
      <c r="D20" s="62"/>
      <c r="E20" s="62">
        <v>78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5" x14ac:dyDescent="0.2">
      <c r="A21" s="62">
        <v>20200127</v>
      </c>
      <c r="B21" s="62"/>
      <c r="C21" s="62"/>
      <c r="D21" s="62"/>
      <c r="E21" s="62"/>
      <c r="F21" s="62"/>
      <c r="G21" s="62"/>
      <c r="H21" s="62"/>
      <c r="I21" s="62"/>
      <c r="J21" s="62">
        <v>60</v>
      </c>
      <c r="K21" s="62"/>
      <c r="L21" s="62"/>
      <c r="M21" s="62">
        <v>15</v>
      </c>
      <c r="N21" s="62"/>
      <c r="O21" s="62"/>
      <c r="P21" s="62"/>
      <c r="Q21" s="62"/>
    </row>
    <row r="22" spans="1:17" ht="15" x14ac:dyDescent="0.2">
      <c r="A22" s="62">
        <v>20200129</v>
      </c>
      <c r="B22" s="62"/>
      <c r="C22" s="62"/>
      <c r="D22" s="62"/>
      <c r="E22" s="62"/>
      <c r="F22" s="62"/>
      <c r="G22" s="62"/>
      <c r="H22" s="62"/>
      <c r="I22" s="62">
        <v>60</v>
      </c>
      <c r="J22" s="62"/>
      <c r="K22" s="62"/>
      <c r="L22" s="62"/>
      <c r="M22" s="62"/>
      <c r="N22" s="62"/>
      <c r="O22" s="62"/>
      <c r="P22" s="62"/>
      <c r="Q22" s="62"/>
    </row>
    <row r="23" spans="1:17" ht="15" x14ac:dyDescent="0.2">
      <c r="A23" s="62">
        <v>20200130</v>
      </c>
      <c r="B23" s="62"/>
      <c r="C23" s="62"/>
      <c r="D23" s="62"/>
      <c r="E23" s="62"/>
      <c r="F23" s="62"/>
      <c r="G23" s="62"/>
      <c r="H23" s="62"/>
      <c r="I23" s="62"/>
      <c r="J23" s="62">
        <v>35</v>
      </c>
      <c r="K23" s="62"/>
      <c r="L23" s="62"/>
      <c r="M23" s="62"/>
      <c r="N23" s="62"/>
      <c r="O23" s="62"/>
      <c r="P23" s="62"/>
      <c r="Q23" s="62"/>
    </row>
    <row r="24" spans="1:17" ht="15" x14ac:dyDescent="0.2">
      <c r="A24" s="62">
        <v>20200201</v>
      </c>
      <c r="B24" s="62"/>
      <c r="C24" s="62"/>
      <c r="D24" s="62">
        <v>25</v>
      </c>
      <c r="E24" s="62">
        <v>35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5" x14ac:dyDescent="0.2">
      <c r="A25" s="62">
        <v>20200202</v>
      </c>
      <c r="B25" s="62"/>
      <c r="C25" s="62"/>
      <c r="D25" s="62"/>
      <c r="E25" s="62"/>
      <c r="F25" s="62"/>
      <c r="G25" s="62"/>
      <c r="H25" s="62"/>
      <c r="I25" s="62"/>
      <c r="J25" s="62">
        <v>48</v>
      </c>
      <c r="K25" s="62"/>
      <c r="L25" s="62">
        <v>48</v>
      </c>
      <c r="M25" s="62"/>
      <c r="N25" s="62"/>
      <c r="O25" s="62"/>
      <c r="P25" s="62"/>
      <c r="Q25" s="62"/>
    </row>
    <row r="26" spans="1:17" ht="15" x14ac:dyDescent="0.2">
      <c r="A26" s="62">
        <v>20200203</v>
      </c>
      <c r="B26" s="62"/>
      <c r="C26" s="62"/>
      <c r="D26" s="62"/>
      <c r="E26" s="62"/>
      <c r="F26" s="62"/>
      <c r="G26" s="62"/>
      <c r="H26" s="62"/>
      <c r="I26" s="62"/>
      <c r="J26" s="62">
        <v>55</v>
      </c>
      <c r="K26" s="62"/>
      <c r="L26" s="62"/>
      <c r="M26" s="62"/>
      <c r="N26" s="62"/>
      <c r="O26" s="62"/>
      <c r="P26" s="62"/>
      <c r="Q26" s="62"/>
    </row>
    <row r="27" spans="1:17" ht="15" x14ac:dyDescent="0.2">
      <c r="A27" s="62">
        <v>20200205</v>
      </c>
      <c r="B27" s="62"/>
      <c r="C27" s="62"/>
      <c r="D27" s="62"/>
      <c r="E27" s="62"/>
      <c r="F27" s="62"/>
      <c r="G27" s="62"/>
      <c r="H27" s="62"/>
      <c r="I27" s="62">
        <v>100</v>
      </c>
      <c r="J27" s="62"/>
      <c r="K27" s="62"/>
      <c r="L27" s="62"/>
      <c r="M27" s="62"/>
      <c r="N27" s="62"/>
      <c r="O27" s="62"/>
      <c r="P27" s="62"/>
      <c r="Q27" s="62"/>
    </row>
    <row r="28" spans="1:17" ht="15" x14ac:dyDescent="0.2">
      <c r="A28" s="62">
        <v>20200206</v>
      </c>
      <c r="B28" s="62"/>
      <c r="C28" s="62"/>
      <c r="D28" s="62"/>
      <c r="E28" s="62"/>
      <c r="F28" s="62"/>
      <c r="G28" s="62"/>
      <c r="H28" s="62"/>
      <c r="I28" s="62"/>
      <c r="J28" s="62">
        <v>65</v>
      </c>
      <c r="K28" s="62"/>
      <c r="L28" s="62"/>
      <c r="M28" s="62"/>
      <c r="N28" s="62"/>
      <c r="O28" s="62"/>
      <c r="P28" s="62"/>
      <c r="Q28" s="62"/>
    </row>
    <row r="29" spans="1:17" ht="15" x14ac:dyDescent="0.2">
      <c r="A29" s="62">
        <v>20200208</v>
      </c>
      <c r="B29" s="62"/>
      <c r="C29" s="62"/>
      <c r="D29" s="62"/>
      <c r="E29" s="62"/>
      <c r="F29" s="62"/>
      <c r="G29" s="62"/>
      <c r="H29" s="62"/>
      <c r="I29" s="62"/>
      <c r="J29" s="62">
        <v>49</v>
      </c>
      <c r="K29" s="62"/>
      <c r="L29" s="62"/>
      <c r="M29" s="62"/>
      <c r="N29" s="62"/>
      <c r="O29" s="62"/>
      <c r="P29" s="62"/>
      <c r="Q29" s="62"/>
    </row>
    <row r="30" spans="1:17" ht="15" x14ac:dyDescent="0.2">
      <c r="A30" s="62">
        <v>20200209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>
        <v>48</v>
      </c>
      <c r="M30" s="62">
        <v>39</v>
      </c>
      <c r="N30" s="62"/>
      <c r="O30" s="62"/>
      <c r="P30" s="62"/>
      <c r="Q30" s="62"/>
    </row>
    <row r="31" spans="1:17" ht="15" x14ac:dyDescent="0.2">
      <c r="A31" s="62">
        <v>20200210</v>
      </c>
      <c r="B31" s="62"/>
      <c r="C31" s="62"/>
      <c r="D31" s="62"/>
      <c r="E31" s="62"/>
      <c r="F31" s="62"/>
      <c r="G31" s="62"/>
      <c r="H31" s="62"/>
      <c r="I31" s="62"/>
      <c r="J31" s="62">
        <v>50</v>
      </c>
      <c r="K31" s="62"/>
      <c r="L31" s="62"/>
      <c r="M31" s="62"/>
      <c r="N31" s="62"/>
      <c r="O31" s="62"/>
      <c r="P31" s="62"/>
      <c r="Q31" s="62"/>
    </row>
    <row r="32" spans="1:17" ht="15" x14ac:dyDescent="0.2">
      <c r="A32" s="62">
        <v>20200212</v>
      </c>
      <c r="B32" s="62"/>
      <c r="C32" s="62"/>
      <c r="D32" s="62"/>
      <c r="E32" s="62"/>
      <c r="F32" s="62"/>
      <c r="G32" s="62"/>
      <c r="H32" s="62"/>
      <c r="I32" s="62">
        <v>100</v>
      </c>
      <c r="J32" s="62"/>
      <c r="K32" s="62"/>
      <c r="L32" s="62"/>
      <c r="M32" s="62"/>
      <c r="N32" s="62"/>
      <c r="O32" s="62"/>
      <c r="P32" s="62"/>
      <c r="Q32" s="62"/>
    </row>
    <row r="33" spans="1:17" ht="15" x14ac:dyDescent="0.2">
      <c r="A33" s="62">
        <v>20200213</v>
      </c>
      <c r="B33" s="62"/>
      <c r="C33" s="62"/>
      <c r="D33" s="62"/>
      <c r="E33" s="62"/>
      <c r="F33" s="62"/>
      <c r="G33" s="62"/>
      <c r="H33" s="62"/>
      <c r="I33" s="62"/>
      <c r="J33" s="62">
        <v>50</v>
      </c>
      <c r="K33" s="62"/>
      <c r="L33" s="62"/>
      <c r="M33" s="62"/>
      <c r="N33" s="62"/>
      <c r="O33" s="62"/>
      <c r="P33" s="62"/>
      <c r="Q33" s="62"/>
    </row>
    <row r="34" spans="1:17" ht="15" x14ac:dyDescent="0.2">
      <c r="A34" s="62">
        <v>20200215</v>
      </c>
      <c r="B34" s="62"/>
      <c r="C34" s="62"/>
      <c r="D34" s="62">
        <v>35</v>
      </c>
      <c r="E34" s="62"/>
      <c r="F34" s="62"/>
      <c r="G34" s="62"/>
      <c r="H34" s="62"/>
      <c r="I34" s="62"/>
      <c r="J34" s="62">
        <v>48</v>
      </c>
      <c r="K34" s="62"/>
      <c r="L34" s="62"/>
      <c r="M34" s="62"/>
      <c r="N34" s="62"/>
      <c r="O34" s="62"/>
      <c r="P34" s="62"/>
      <c r="Q34" s="62"/>
    </row>
    <row r="35" spans="1:17" ht="15" x14ac:dyDescent="0.2">
      <c r="A35" s="62">
        <v>20200217</v>
      </c>
      <c r="B35" s="62"/>
      <c r="C35" s="62"/>
      <c r="D35" s="62"/>
      <c r="E35" s="62"/>
      <c r="F35" s="62"/>
      <c r="G35" s="62"/>
      <c r="H35" s="62"/>
      <c r="I35" s="62"/>
      <c r="J35" s="62">
        <v>60</v>
      </c>
      <c r="K35" s="62"/>
      <c r="L35" s="62"/>
      <c r="M35" s="62">
        <v>30</v>
      </c>
      <c r="N35" s="62"/>
      <c r="O35" s="62"/>
      <c r="P35" s="62"/>
      <c r="Q35" s="62"/>
    </row>
    <row r="36" spans="1:17" ht="15" x14ac:dyDescent="0.2">
      <c r="A36" s="62">
        <v>20200219</v>
      </c>
      <c r="B36" s="62"/>
      <c r="C36" s="62"/>
      <c r="D36" s="62"/>
      <c r="E36" s="62"/>
      <c r="F36" s="62"/>
      <c r="G36" s="62"/>
      <c r="H36" s="62"/>
      <c r="I36" s="62">
        <v>100</v>
      </c>
      <c r="J36" s="62"/>
      <c r="K36" s="62"/>
      <c r="L36" s="62"/>
      <c r="M36" s="62"/>
      <c r="N36" s="62"/>
      <c r="O36" s="62"/>
      <c r="P36" s="62"/>
      <c r="Q36" s="62"/>
    </row>
    <row r="37" spans="1:17" ht="15" x14ac:dyDescent="0.2">
      <c r="A37" s="62">
        <v>20200220</v>
      </c>
      <c r="B37" s="62"/>
      <c r="C37" s="62"/>
      <c r="D37" s="62"/>
      <c r="E37" s="62"/>
      <c r="F37" s="62"/>
      <c r="G37" s="62"/>
      <c r="H37" s="62"/>
      <c r="I37" s="62"/>
      <c r="J37" s="62">
        <v>65</v>
      </c>
      <c r="K37" s="62"/>
      <c r="L37" s="62"/>
      <c r="M37" s="62"/>
      <c r="N37" s="62"/>
      <c r="O37" s="62"/>
      <c r="P37" s="62"/>
      <c r="Q37" s="62"/>
    </row>
    <row r="38" spans="1:17" ht="15" x14ac:dyDescent="0.2">
      <c r="A38" s="62">
        <v>20200222</v>
      </c>
      <c r="B38" s="62"/>
      <c r="C38" s="62"/>
      <c r="D38" s="62"/>
      <c r="E38" s="62"/>
      <c r="F38" s="62"/>
      <c r="G38" s="62"/>
      <c r="H38" s="62"/>
      <c r="I38" s="62"/>
      <c r="J38" s="62">
        <v>48</v>
      </c>
      <c r="K38" s="62"/>
      <c r="L38" s="62"/>
      <c r="M38" s="62"/>
      <c r="N38" s="62"/>
      <c r="O38" s="62"/>
      <c r="P38" s="62"/>
      <c r="Q38" s="62"/>
    </row>
    <row r="39" spans="1:17" ht="15" x14ac:dyDescent="0.2">
      <c r="A39" s="62">
        <v>20200223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>
        <v>48</v>
      </c>
      <c r="M39" s="62">
        <v>48</v>
      </c>
      <c r="N39" s="62"/>
      <c r="O39" s="62"/>
      <c r="P39" s="62"/>
      <c r="Q39" s="62"/>
    </row>
    <row r="40" spans="1:17" ht="15" x14ac:dyDescent="0.2">
      <c r="A40" s="62">
        <v>20200224</v>
      </c>
      <c r="B40" s="62"/>
      <c r="C40" s="62"/>
      <c r="D40" s="62"/>
      <c r="E40" s="62"/>
      <c r="F40" s="62"/>
      <c r="G40" s="62"/>
      <c r="H40" s="62"/>
      <c r="I40" s="62"/>
      <c r="J40" s="62">
        <v>50</v>
      </c>
      <c r="K40" s="62"/>
      <c r="L40" s="62">
        <v>22</v>
      </c>
      <c r="M40" s="62"/>
      <c r="N40" s="62"/>
      <c r="O40" s="62"/>
      <c r="P40" s="62"/>
      <c r="Q40" s="62"/>
    </row>
    <row r="41" spans="1:17" ht="15" x14ac:dyDescent="0.2">
      <c r="A41" s="62">
        <v>20200226</v>
      </c>
      <c r="B41" s="62"/>
      <c r="C41" s="62"/>
      <c r="D41" s="62"/>
      <c r="E41" s="62"/>
      <c r="F41" s="62"/>
      <c r="G41" s="62"/>
      <c r="H41" s="62"/>
      <c r="I41" s="62">
        <v>100</v>
      </c>
      <c r="J41" s="62"/>
      <c r="K41" s="62"/>
      <c r="L41" s="62"/>
      <c r="M41" s="62"/>
      <c r="N41" s="62"/>
      <c r="O41" s="62"/>
      <c r="P41" s="62"/>
      <c r="Q41" s="62"/>
    </row>
    <row r="42" spans="1:17" ht="15" x14ac:dyDescent="0.2">
      <c r="A42" s="62">
        <v>20200301</v>
      </c>
      <c r="B42" s="62"/>
      <c r="C42" s="62"/>
      <c r="D42" s="62"/>
      <c r="E42" s="62"/>
      <c r="F42" s="62"/>
      <c r="G42" s="62"/>
      <c r="H42" s="62"/>
      <c r="I42" s="62"/>
      <c r="J42" s="62">
        <v>10</v>
      </c>
      <c r="K42" s="62"/>
      <c r="L42" s="62"/>
      <c r="M42" s="62">
        <v>30</v>
      </c>
      <c r="N42" s="62"/>
      <c r="O42" s="62"/>
      <c r="P42" s="62"/>
      <c r="Q42" s="62"/>
    </row>
    <row r="43" spans="1:17" ht="15" x14ac:dyDescent="0.2">
      <c r="A43" s="62">
        <v>20200302</v>
      </c>
      <c r="B43" s="62"/>
      <c r="C43" s="62"/>
      <c r="D43" s="62"/>
      <c r="E43" s="62"/>
      <c r="F43" s="62"/>
      <c r="G43" s="62"/>
      <c r="H43" s="62"/>
      <c r="I43" s="62"/>
      <c r="J43" s="62">
        <v>50</v>
      </c>
      <c r="K43" s="62"/>
      <c r="L43" s="62">
        <v>20</v>
      </c>
      <c r="M43" s="62"/>
      <c r="N43" s="62"/>
      <c r="O43" s="62"/>
      <c r="P43" s="62"/>
      <c r="Q43" s="62"/>
    </row>
    <row r="44" spans="1:17" ht="15" x14ac:dyDescent="0.2">
      <c r="A44" s="62">
        <v>20200305</v>
      </c>
      <c r="B44" s="62"/>
      <c r="C44" s="62"/>
      <c r="D44" s="62"/>
      <c r="E44" s="62"/>
      <c r="F44" s="62"/>
      <c r="G44" s="62"/>
      <c r="H44" s="62"/>
      <c r="I44" s="62"/>
      <c r="J44" s="62">
        <v>40</v>
      </c>
      <c r="K44" s="62"/>
      <c r="L44" s="62"/>
      <c r="M44" s="62"/>
      <c r="N44" s="62"/>
      <c r="O44" s="62"/>
      <c r="P44" s="62"/>
      <c r="Q44" s="62"/>
    </row>
    <row r="45" spans="1:17" ht="15" x14ac:dyDescent="0.2">
      <c r="A45" s="62">
        <v>20200307</v>
      </c>
      <c r="B45" s="62">
        <v>72</v>
      </c>
      <c r="C45" s="62"/>
      <c r="D45" s="62"/>
      <c r="E45" s="62"/>
      <c r="F45" s="62"/>
      <c r="G45" s="62"/>
      <c r="H45" s="62"/>
      <c r="I45" s="62"/>
      <c r="J45" s="62">
        <v>45</v>
      </c>
      <c r="K45" s="62"/>
      <c r="L45" s="62"/>
      <c r="M45" s="62"/>
      <c r="N45" s="62"/>
      <c r="O45" s="62"/>
      <c r="P45" s="62"/>
      <c r="Q45" s="62"/>
    </row>
    <row r="46" spans="1:17" ht="15" x14ac:dyDescent="0.2">
      <c r="A46" s="62">
        <v>20200308</v>
      </c>
      <c r="B46" s="62"/>
      <c r="C46" s="62"/>
      <c r="D46" s="62"/>
      <c r="E46" s="62"/>
      <c r="F46" s="62"/>
      <c r="G46" s="62"/>
      <c r="H46" s="62"/>
      <c r="I46" s="62"/>
      <c r="J46" s="62">
        <v>49</v>
      </c>
      <c r="K46" s="62"/>
      <c r="L46" s="62"/>
      <c r="M46" s="62"/>
      <c r="N46" s="62"/>
      <c r="O46" s="62"/>
      <c r="P46" s="62"/>
      <c r="Q46" s="62"/>
    </row>
    <row r="47" spans="1:17" ht="15" x14ac:dyDescent="0.2">
      <c r="A47" s="62">
        <v>20200309</v>
      </c>
      <c r="B47" s="62"/>
      <c r="C47" s="62"/>
      <c r="D47" s="62"/>
      <c r="E47" s="62"/>
      <c r="F47" s="62"/>
      <c r="G47" s="62"/>
      <c r="H47" s="62"/>
      <c r="I47" s="62"/>
      <c r="J47" s="62">
        <v>50</v>
      </c>
      <c r="K47" s="62"/>
      <c r="L47" s="62"/>
      <c r="M47" s="62"/>
      <c r="N47" s="62"/>
      <c r="O47" s="62"/>
      <c r="P47" s="62"/>
      <c r="Q47" s="62"/>
    </row>
    <row r="48" spans="1:17" ht="15" x14ac:dyDescent="0.2">
      <c r="A48" s="62">
        <v>20200311</v>
      </c>
      <c r="B48" s="62"/>
      <c r="C48" s="62"/>
      <c r="D48" s="62"/>
      <c r="E48" s="62"/>
      <c r="F48" s="62"/>
      <c r="G48" s="62"/>
      <c r="H48" s="62"/>
      <c r="I48" s="62">
        <v>80</v>
      </c>
      <c r="J48" s="62"/>
      <c r="K48" s="62"/>
      <c r="L48" s="62"/>
      <c r="M48" s="62"/>
      <c r="N48" s="62"/>
      <c r="O48" s="62"/>
      <c r="P48" s="62"/>
      <c r="Q48" s="62"/>
    </row>
    <row r="49" spans="1:17" ht="15" x14ac:dyDescent="0.2">
      <c r="A49" s="62">
        <v>20200312</v>
      </c>
      <c r="B49" s="62"/>
      <c r="C49" s="62"/>
      <c r="D49" s="62"/>
      <c r="E49" s="62">
        <v>28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ht="15" x14ac:dyDescent="0.2">
      <c r="A50" s="62">
        <v>20200314</v>
      </c>
      <c r="B50" s="62"/>
      <c r="C50" s="62"/>
      <c r="D50" s="62">
        <v>30</v>
      </c>
      <c r="E50" s="62">
        <v>25</v>
      </c>
      <c r="F50" s="62"/>
      <c r="G50" s="62"/>
      <c r="H50" s="62"/>
      <c r="I50" s="62"/>
      <c r="J50" s="62">
        <v>50</v>
      </c>
      <c r="K50" s="62"/>
      <c r="L50" s="62"/>
      <c r="M50" s="62"/>
      <c r="N50" s="62"/>
      <c r="O50" s="62"/>
      <c r="P50" s="62"/>
      <c r="Q50" s="62"/>
    </row>
    <row r="51" spans="1:17" ht="15" x14ac:dyDescent="0.2">
      <c r="A51" s="62">
        <v>20200315</v>
      </c>
      <c r="B51" s="62"/>
      <c r="C51" s="62"/>
      <c r="D51" s="62"/>
      <c r="E51" s="62"/>
      <c r="F51" s="62"/>
      <c r="G51" s="62"/>
      <c r="H51" s="62"/>
      <c r="I51" s="62"/>
      <c r="J51" s="62">
        <v>65</v>
      </c>
      <c r="K51" s="62"/>
      <c r="L51" s="62"/>
      <c r="M51" s="62">
        <v>65</v>
      </c>
      <c r="N51" s="62"/>
      <c r="O51" s="62"/>
      <c r="P51" s="62"/>
      <c r="Q51" s="62"/>
    </row>
    <row r="52" spans="1:17" ht="15" x14ac:dyDescent="0.2">
      <c r="A52" s="62">
        <v>20200316</v>
      </c>
      <c r="B52" s="62"/>
      <c r="C52" s="62"/>
      <c r="D52" s="62"/>
      <c r="E52" s="62"/>
      <c r="F52" s="62"/>
      <c r="G52" s="62"/>
      <c r="H52" s="62"/>
      <c r="I52" s="62"/>
      <c r="J52" s="62">
        <v>50</v>
      </c>
      <c r="K52" s="62"/>
      <c r="L52" s="62"/>
      <c r="M52" s="62"/>
      <c r="N52" s="62"/>
      <c r="O52" s="62"/>
      <c r="P52" s="62"/>
      <c r="Q52" s="62"/>
    </row>
    <row r="53" spans="1:17" ht="15" x14ac:dyDescent="0.2">
      <c r="A53" s="62">
        <v>20200317</v>
      </c>
      <c r="B53" s="62"/>
      <c r="C53" s="62"/>
      <c r="D53" s="62"/>
      <c r="E53" s="62">
        <v>50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5" x14ac:dyDescent="0.2">
      <c r="A54" s="62">
        <v>20200319</v>
      </c>
      <c r="B54" s="62"/>
      <c r="C54" s="62"/>
      <c r="D54" s="62"/>
      <c r="E54" s="62"/>
      <c r="F54" s="62"/>
      <c r="G54" s="62"/>
      <c r="H54" s="62"/>
      <c r="I54" s="62"/>
      <c r="J54" s="62">
        <v>50</v>
      </c>
      <c r="K54" s="62"/>
      <c r="L54" s="62"/>
      <c r="M54" s="62"/>
      <c r="N54" s="62"/>
      <c r="O54" s="62"/>
      <c r="P54" s="62"/>
      <c r="Q54" s="62"/>
    </row>
    <row r="55" spans="1:17" ht="15" x14ac:dyDescent="0.2">
      <c r="A55" s="62">
        <v>20200321</v>
      </c>
      <c r="B55" s="62">
        <v>30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15" x14ac:dyDescent="0.2">
      <c r="A56" s="62">
        <v>20200322</v>
      </c>
      <c r="B56" s="62"/>
      <c r="C56" s="62"/>
      <c r="D56" s="62"/>
      <c r="E56" s="62"/>
      <c r="F56" s="62"/>
      <c r="G56" s="62"/>
      <c r="H56" s="62"/>
      <c r="I56" s="62"/>
      <c r="J56" s="62">
        <v>175</v>
      </c>
      <c r="K56" s="62"/>
      <c r="L56" s="62"/>
      <c r="M56" s="62"/>
      <c r="N56" s="62"/>
      <c r="O56" s="62"/>
      <c r="P56" s="62"/>
      <c r="Q56" s="62"/>
    </row>
    <row r="57" spans="1:17" ht="15" x14ac:dyDescent="0.2">
      <c r="A57" s="62">
        <v>20200323</v>
      </c>
      <c r="B57" s="62"/>
      <c r="C57" s="62"/>
      <c r="D57" s="62"/>
      <c r="E57" s="62"/>
      <c r="F57" s="62"/>
      <c r="G57" s="62"/>
      <c r="H57" s="62"/>
      <c r="I57" s="62"/>
      <c r="J57" s="62">
        <v>50</v>
      </c>
      <c r="K57" s="62"/>
      <c r="L57" s="62"/>
      <c r="M57" s="62"/>
      <c r="N57" s="62"/>
      <c r="O57" s="62"/>
      <c r="P57" s="62"/>
      <c r="Q57" s="62"/>
    </row>
    <row r="58" spans="1:17" ht="15" x14ac:dyDescent="0.2">
      <c r="A58" s="62">
        <v>20200324</v>
      </c>
      <c r="B58" s="62">
        <v>65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5" x14ac:dyDescent="0.2">
      <c r="A59" s="62">
        <v>20200325</v>
      </c>
      <c r="B59" s="62"/>
      <c r="C59" s="62"/>
      <c r="D59" s="62"/>
      <c r="E59" s="62"/>
      <c r="F59" s="62"/>
      <c r="G59" s="62"/>
      <c r="H59" s="62"/>
      <c r="I59" s="62">
        <v>30</v>
      </c>
      <c r="J59" s="62"/>
      <c r="K59" s="62"/>
      <c r="L59" s="62"/>
      <c r="M59" s="62"/>
      <c r="N59" s="62"/>
      <c r="O59" s="62"/>
      <c r="P59" s="62"/>
      <c r="Q59" s="62"/>
    </row>
    <row r="60" spans="1:17" ht="15" x14ac:dyDescent="0.2">
      <c r="A60" s="62">
        <v>20200326</v>
      </c>
      <c r="B60" s="62"/>
      <c r="C60" s="62"/>
      <c r="D60" s="62"/>
      <c r="E60" s="62"/>
      <c r="F60" s="62"/>
      <c r="G60" s="62"/>
      <c r="H60" s="62"/>
      <c r="I60" s="62">
        <v>30</v>
      </c>
      <c r="J60" s="62">
        <v>35</v>
      </c>
      <c r="K60" s="62"/>
      <c r="L60" s="62"/>
      <c r="M60" s="62"/>
      <c r="N60" s="62"/>
      <c r="O60" s="62"/>
      <c r="P60" s="62"/>
      <c r="Q60" s="62"/>
    </row>
    <row r="61" spans="1:17" ht="15" x14ac:dyDescent="0.2">
      <c r="A61" s="62">
        <v>20200327</v>
      </c>
      <c r="B61" s="62"/>
      <c r="C61" s="62"/>
      <c r="D61" s="62"/>
      <c r="E61" s="62"/>
      <c r="F61" s="62"/>
      <c r="G61" s="62"/>
      <c r="H61" s="62"/>
      <c r="I61" s="62">
        <v>40</v>
      </c>
      <c r="J61" s="62"/>
      <c r="K61" s="62"/>
      <c r="L61" s="62"/>
      <c r="M61" s="62"/>
      <c r="N61" s="62"/>
      <c r="O61" s="62"/>
      <c r="P61" s="62"/>
      <c r="Q61" s="62"/>
    </row>
    <row r="62" spans="1:17" ht="15" x14ac:dyDescent="0.2">
      <c r="A62" s="62">
        <v>20200328</v>
      </c>
      <c r="B62" s="62"/>
      <c r="C62" s="62"/>
      <c r="D62" s="62"/>
      <c r="E62" s="62"/>
      <c r="F62" s="62"/>
      <c r="G62" s="62"/>
      <c r="H62" s="62"/>
      <c r="I62" s="62">
        <v>30</v>
      </c>
      <c r="J62" s="62"/>
      <c r="K62" s="62"/>
      <c r="L62" s="62"/>
      <c r="M62" s="62"/>
      <c r="N62" s="62"/>
      <c r="O62" s="62"/>
      <c r="P62" s="62"/>
      <c r="Q62" s="62"/>
    </row>
    <row r="63" spans="1:17" ht="15" x14ac:dyDescent="0.2">
      <c r="A63" s="62">
        <v>20200329</v>
      </c>
      <c r="B63" s="62"/>
      <c r="C63" s="62"/>
      <c r="D63" s="62"/>
      <c r="E63" s="62"/>
      <c r="F63" s="62"/>
      <c r="G63" s="62"/>
      <c r="H63" s="62"/>
      <c r="I63" s="62">
        <v>30</v>
      </c>
      <c r="J63" s="62">
        <v>130</v>
      </c>
      <c r="K63" s="62"/>
      <c r="L63" s="62"/>
      <c r="M63" s="62"/>
      <c r="N63" s="62"/>
      <c r="O63" s="62"/>
      <c r="P63" s="62"/>
      <c r="Q63" s="62"/>
    </row>
    <row r="64" spans="1:17" ht="15" x14ac:dyDescent="0.2">
      <c r="A64" s="62">
        <v>20200330</v>
      </c>
      <c r="B64" s="62"/>
      <c r="C64" s="62"/>
      <c r="D64" s="62"/>
      <c r="E64" s="62"/>
      <c r="F64" s="62"/>
      <c r="G64" s="62"/>
      <c r="H64" s="62"/>
      <c r="I64" s="62">
        <v>30</v>
      </c>
      <c r="J64" s="62">
        <v>50</v>
      </c>
      <c r="K64" s="62"/>
      <c r="L64" s="62"/>
      <c r="M64" s="62"/>
      <c r="N64" s="62"/>
      <c r="O64" s="62"/>
      <c r="P64" s="62"/>
      <c r="Q64" s="62"/>
    </row>
    <row r="65" spans="1:17" ht="15" x14ac:dyDescent="0.2">
      <c r="A65" s="62">
        <v>20200331</v>
      </c>
      <c r="B65" s="62">
        <v>50</v>
      </c>
      <c r="C65" s="62"/>
      <c r="D65" s="62"/>
      <c r="E65" s="62"/>
      <c r="F65" s="62"/>
      <c r="G65" s="62"/>
      <c r="H65" s="62"/>
      <c r="I65" s="62">
        <v>30</v>
      </c>
      <c r="J65" s="62"/>
      <c r="K65" s="62"/>
      <c r="L65" s="62"/>
      <c r="M65" s="62"/>
      <c r="N65" s="62"/>
      <c r="O65" s="62"/>
      <c r="P65" s="62"/>
      <c r="Q65" s="62"/>
    </row>
    <row r="66" spans="1:17" ht="15" x14ac:dyDescent="0.2">
      <c r="A66" s="62">
        <v>20200401</v>
      </c>
      <c r="B66" s="62"/>
      <c r="C66" s="62"/>
      <c r="D66" s="62"/>
      <c r="E66" s="62"/>
      <c r="F66" s="62"/>
      <c r="G66" s="62"/>
      <c r="H66" s="62"/>
      <c r="I66" s="62">
        <v>40</v>
      </c>
      <c r="J66" s="62"/>
      <c r="K66" s="62"/>
      <c r="L66" s="62"/>
      <c r="M66" s="62"/>
      <c r="N66" s="62"/>
      <c r="O66" s="62"/>
      <c r="P66" s="62"/>
      <c r="Q66" s="62"/>
    </row>
    <row r="67" spans="1:17" ht="15" x14ac:dyDescent="0.2">
      <c r="A67" s="62">
        <v>20200402</v>
      </c>
      <c r="B67" s="62">
        <v>50</v>
      </c>
      <c r="C67" s="62"/>
      <c r="D67" s="62"/>
      <c r="E67" s="62"/>
      <c r="F67" s="62"/>
      <c r="G67" s="62"/>
      <c r="H67" s="62"/>
      <c r="I67" s="62">
        <v>30</v>
      </c>
      <c r="J67" s="62"/>
      <c r="K67" s="62"/>
      <c r="L67" s="62"/>
      <c r="M67" s="62"/>
      <c r="N67" s="62"/>
      <c r="O67" s="62"/>
      <c r="P67" s="62"/>
      <c r="Q67" s="62"/>
    </row>
    <row r="68" spans="1:17" ht="15" x14ac:dyDescent="0.2">
      <c r="A68" s="62">
        <v>20200403</v>
      </c>
      <c r="B68" s="62"/>
      <c r="C68" s="62"/>
      <c r="D68" s="62"/>
      <c r="E68" s="62"/>
      <c r="F68" s="62"/>
      <c r="G68" s="62"/>
      <c r="H68" s="62"/>
      <c r="I68" s="62">
        <v>30</v>
      </c>
      <c r="J68" s="62"/>
      <c r="K68" s="62"/>
      <c r="L68" s="62"/>
      <c r="M68" s="62"/>
      <c r="N68" s="62"/>
      <c r="O68" s="62"/>
      <c r="P68" s="62"/>
      <c r="Q68" s="62"/>
    </row>
    <row r="69" spans="1:17" ht="15" x14ac:dyDescent="0.2">
      <c r="A69" s="62">
        <v>20200404</v>
      </c>
      <c r="B69" s="62">
        <v>48</v>
      </c>
      <c r="C69" s="62"/>
      <c r="D69" s="62"/>
      <c r="E69" s="62"/>
      <c r="F69" s="62"/>
      <c r="G69" s="62"/>
      <c r="H69" s="62"/>
      <c r="I69" s="62">
        <v>30</v>
      </c>
      <c r="J69" s="62"/>
      <c r="K69" s="62"/>
      <c r="L69" s="62"/>
      <c r="M69" s="62"/>
      <c r="N69" s="62"/>
      <c r="O69" s="62"/>
      <c r="P69" s="62"/>
      <c r="Q69" s="62"/>
    </row>
    <row r="70" spans="1:17" ht="15" x14ac:dyDescent="0.2">
      <c r="A70" s="62">
        <v>20200405</v>
      </c>
      <c r="B70" s="62">
        <v>100</v>
      </c>
      <c r="C70" s="62"/>
      <c r="D70" s="62"/>
      <c r="E70" s="62"/>
      <c r="F70" s="62"/>
      <c r="G70" s="62"/>
      <c r="H70" s="62"/>
      <c r="I70" s="62">
        <v>40</v>
      </c>
      <c r="J70" s="62"/>
      <c r="K70" s="62">
        <v>50</v>
      </c>
      <c r="L70" s="62"/>
      <c r="M70" s="62"/>
      <c r="N70" s="62"/>
      <c r="O70" s="62"/>
      <c r="P70" s="62"/>
      <c r="Q70" s="62"/>
    </row>
    <row r="71" spans="1:17" ht="15" x14ac:dyDescent="0.2">
      <c r="A71" s="62">
        <v>20200406</v>
      </c>
      <c r="B71" s="62"/>
      <c r="C71" s="62"/>
      <c r="D71" s="62"/>
      <c r="E71" s="62"/>
      <c r="F71" s="62"/>
      <c r="G71" s="62"/>
      <c r="H71" s="62"/>
      <c r="I71" s="62"/>
      <c r="J71" s="62"/>
      <c r="K71" s="62">
        <v>45</v>
      </c>
      <c r="L71" s="62"/>
      <c r="M71" s="62"/>
      <c r="N71" s="62"/>
      <c r="O71" s="62"/>
      <c r="P71" s="62"/>
      <c r="Q71" s="62"/>
    </row>
    <row r="72" spans="1:17" ht="15" x14ac:dyDescent="0.2">
      <c r="A72" s="62">
        <v>20200407</v>
      </c>
      <c r="B72" s="62"/>
      <c r="C72" s="62">
        <v>45</v>
      </c>
      <c r="D72" s="62"/>
      <c r="E72" s="62"/>
      <c r="F72" s="62"/>
      <c r="G72" s="62"/>
      <c r="H72" s="62"/>
      <c r="I72" s="62">
        <v>40</v>
      </c>
      <c r="J72" s="62"/>
      <c r="K72" s="62"/>
      <c r="L72" s="62"/>
      <c r="M72" s="62"/>
      <c r="N72" s="62"/>
      <c r="O72" s="62"/>
      <c r="P72" s="62"/>
      <c r="Q72" s="62"/>
    </row>
    <row r="73" spans="1:17" ht="15" x14ac:dyDescent="0.2">
      <c r="A73" s="62">
        <v>20200408</v>
      </c>
      <c r="B73" s="62"/>
      <c r="C73" s="62"/>
      <c r="D73" s="62"/>
      <c r="E73" s="62"/>
      <c r="F73" s="62"/>
      <c r="G73" s="62"/>
      <c r="H73" s="62"/>
      <c r="I73" s="62">
        <v>30</v>
      </c>
      <c r="J73" s="62"/>
      <c r="K73" s="62"/>
      <c r="L73" s="62"/>
      <c r="M73" s="62"/>
      <c r="N73" s="62"/>
      <c r="O73" s="62"/>
      <c r="P73" s="62"/>
      <c r="Q73" s="62"/>
    </row>
    <row r="74" spans="1:17" ht="15" x14ac:dyDescent="0.2">
      <c r="A74" s="62">
        <v>20200409</v>
      </c>
      <c r="B74" s="62"/>
      <c r="C74" s="62">
        <v>50</v>
      </c>
      <c r="D74" s="62"/>
      <c r="E74" s="62"/>
      <c r="F74" s="62"/>
      <c r="G74" s="62"/>
      <c r="H74" s="62"/>
      <c r="I74" s="62">
        <v>30</v>
      </c>
      <c r="J74" s="62"/>
      <c r="K74" s="62"/>
      <c r="L74" s="62"/>
      <c r="M74" s="62"/>
      <c r="N74" s="62"/>
      <c r="O74" s="62"/>
      <c r="P74" s="62"/>
      <c r="Q74" s="62"/>
    </row>
    <row r="75" spans="1:17" ht="15" x14ac:dyDescent="0.2">
      <c r="A75" s="62">
        <v>20200410</v>
      </c>
      <c r="B75" s="62">
        <v>48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ht="15" x14ac:dyDescent="0.2">
      <c r="A76" s="62">
        <v>20200411</v>
      </c>
      <c r="B76" s="62"/>
      <c r="C76" s="62">
        <v>50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ht="15" x14ac:dyDescent="0.2">
      <c r="A77" s="62">
        <v>20200412</v>
      </c>
      <c r="B77" s="62"/>
      <c r="C77" s="62"/>
      <c r="D77" s="62">
        <v>30</v>
      </c>
      <c r="E77" s="62"/>
      <c r="F77" s="62"/>
      <c r="G77" s="62"/>
      <c r="H77" s="62"/>
      <c r="I77" s="62">
        <v>30</v>
      </c>
      <c r="J77" s="62"/>
      <c r="K77" s="62"/>
      <c r="L77" s="62"/>
      <c r="M77" s="62"/>
      <c r="N77" s="62"/>
      <c r="O77" s="62"/>
      <c r="P77" s="62"/>
      <c r="Q77" s="62"/>
    </row>
    <row r="78" spans="1:17" ht="15" x14ac:dyDescent="0.2">
      <c r="A78" s="62">
        <v>20200413</v>
      </c>
      <c r="B78" s="62"/>
      <c r="C78" s="62"/>
      <c r="D78" s="62"/>
      <c r="E78" s="62">
        <v>48</v>
      </c>
      <c r="F78" s="62"/>
      <c r="G78" s="62"/>
      <c r="H78" s="62"/>
      <c r="I78" s="62">
        <v>30</v>
      </c>
      <c r="J78" s="62"/>
      <c r="K78" s="62"/>
      <c r="L78" s="62"/>
      <c r="M78" s="62"/>
      <c r="N78" s="62"/>
      <c r="O78" s="62"/>
      <c r="P78" s="62"/>
      <c r="Q78" s="62"/>
    </row>
    <row r="79" spans="1:17" ht="15" x14ac:dyDescent="0.2">
      <c r="A79" s="62">
        <v>20200414</v>
      </c>
      <c r="B79" s="62"/>
      <c r="C79" s="62"/>
      <c r="D79" s="62">
        <v>35</v>
      </c>
      <c r="E79" s="62"/>
      <c r="F79" s="62"/>
      <c r="G79" s="62"/>
      <c r="H79" s="62"/>
      <c r="I79" s="62">
        <v>40</v>
      </c>
      <c r="J79" s="62"/>
      <c r="K79" s="62"/>
      <c r="L79" s="62"/>
      <c r="M79" s="62"/>
      <c r="N79" s="62"/>
      <c r="O79" s="62"/>
      <c r="P79" s="62"/>
      <c r="Q79" s="62"/>
    </row>
    <row r="80" spans="1:17" ht="15" x14ac:dyDescent="0.2">
      <c r="A80" s="62">
        <v>20200415</v>
      </c>
      <c r="B80" s="62"/>
      <c r="C80" s="62"/>
      <c r="D80" s="62"/>
      <c r="E80" s="62"/>
      <c r="F80" s="62"/>
      <c r="G80" s="62"/>
      <c r="H80" s="62"/>
      <c r="I80" s="62">
        <v>30</v>
      </c>
      <c r="J80" s="62"/>
      <c r="K80" s="62"/>
      <c r="L80" s="62"/>
      <c r="M80" s="62"/>
      <c r="N80" s="62"/>
      <c r="O80" s="62"/>
      <c r="P80" s="62"/>
      <c r="Q80" s="62"/>
    </row>
    <row r="81" spans="1:17" ht="15" x14ac:dyDescent="0.2">
      <c r="A81" s="62">
        <v>20200416</v>
      </c>
      <c r="B81" s="62">
        <v>50</v>
      </c>
      <c r="C81" s="62"/>
      <c r="D81" s="62"/>
      <c r="E81" s="62"/>
      <c r="F81" s="62"/>
      <c r="G81" s="62"/>
      <c r="H81" s="62"/>
      <c r="I81" s="62">
        <v>30</v>
      </c>
      <c r="J81" s="62"/>
      <c r="K81" s="62"/>
      <c r="L81" s="62"/>
      <c r="M81" s="62"/>
      <c r="N81" s="62"/>
      <c r="O81" s="62"/>
      <c r="P81" s="62"/>
      <c r="Q81" s="62"/>
    </row>
    <row r="82" spans="1:17" ht="15" x14ac:dyDescent="0.2">
      <c r="A82" s="62">
        <v>20200417</v>
      </c>
      <c r="B82" s="62"/>
      <c r="C82" s="62"/>
      <c r="D82" s="62"/>
      <c r="E82" s="62"/>
      <c r="F82" s="62"/>
      <c r="G82" s="62"/>
      <c r="H82" s="62"/>
      <c r="I82" s="62">
        <v>30</v>
      </c>
      <c r="J82" s="62"/>
      <c r="K82" s="62"/>
      <c r="L82" s="62"/>
      <c r="M82" s="62"/>
      <c r="N82" s="62"/>
      <c r="O82" s="62"/>
      <c r="P82" s="62"/>
      <c r="Q82" s="62"/>
    </row>
    <row r="83" spans="1:17" ht="15" x14ac:dyDescent="0.2">
      <c r="A83" s="62">
        <v>20200418</v>
      </c>
      <c r="B83" s="62">
        <v>50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15" x14ac:dyDescent="0.2">
      <c r="A84" s="62">
        <v>20200419</v>
      </c>
      <c r="B84" s="62">
        <v>50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15" x14ac:dyDescent="0.2">
      <c r="A85" s="62">
        <v>20200420</v>
      </c>
      <c r="B85" s="62">
        <v>50</v>
      </c>
      <c r="C85" s="62"/>
      <c r="D85" s="62"/>
      <c r="E85" s="62"/>
      <c r="F85" s="62"/>
      <c r="G85" s="62"/>
      <c r="H85" s="62"/>
      <c r="I85" s="62">
        <v>60</v>
      </c>
      <c r="J85" s="62"/>
      <c r="K85" s="62"/>
      <c r="L85" s="62"/>
      <c r="M85" s="62"/>
      <c r="N85" s="62"/>
      <c r="O85" s="62"/>
      <c r="P85" s="62"/>
      <c r="Q85" s="62"/>
    </row>
    <row r="86" spans="1:17" ht="15" x14ac:dyDescent="0.2">
      <c r="A86" s="62">
        <v>20200421</v>
      </c>
      <c r="B86" s="62">
        <v>35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ht="15" x14ac:dyDescent="0.2">
      <c r="A87" s="62">
        <v>20200422</v>
      </c>
      <c r="B87" s="62">
        <v>60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ht="15" x14ac:dyDescent="0.2">
      <c r="A88" s="62">
        <v>20200423</v>
      </c>
      <c r="B88" s="62">
        <v>30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ht="15" x14ac:dyDescent="0.2">
      <c r="A89" s="62">
        <v>20200425</v>
      </c>
      <c r="B89" s="62">
        <v>60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ht="15" x14ac:dyDescent="0.2">
      <c r="A90" s="62">
        <v>20200426</v>
      </c>
      <c r="B90" s="62"/>
      <c r="C90" s="62">
        <v>60</v>
      </c>
      <c r="D90" s="62"/>
      <c r="E90" s="62"/>
      <c r="F90" s="62"/>
      <c r="G90" s="62"/>
      <c r="H90" s="62"/>
      <c r="I90" s="62"/>
      <c r="J90" s="62">
        <v>50</v>
      </c>
      <c r="K90" s="62"/>
      <c r="L90" s="62"/>
      <c r="M90" s="62"/>
      <c r="N90" s="62"/>
      <c r="O90" s="62"/>
      <c r="P90" s="62"/>
      <c r="Q90" s="62"/>
    </row>
    <row r="91" spans="1:17" ht="15" x14ac:dyDescent="0.2">
      <c r="A91" s="62">
        <v>20200427</v>
      </c>
      <c r="B91" s="62">
        <v>25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ht="15" x14ac:dyDescent="0.2">
      <c r="A92" s="62">
        <v>20200428</v>
      </c>
      <c r="B92" s="62">
        <v>45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ht="15" x14ac:dyDescent="0.2">
      <c r="A93" s="62">
        <v>20200429</v>
      </c>
      <c r="B93" s="62">
        <v>60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ht="15" x14ac:dyDescent="0.2">
      <c r="A94" s="62">
        <v>20200430</v>
      </c>
      <c r="B94" s="62">
        <v>60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ht="15" x14ac:dyDescent="0.2">
      <c r="A95" s="62">
        <v>20200501</v>
      </c>
      <c r="B95" s="62">
        <v>60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ht="15" x14ac:dyDescent="0.2">
      <c r="A96" s="62">
        <v>20200502</v>
      </c>
      <c r="B96" s="62">
        <v>90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ht="15" x14ac:dyDescent="0.2">
      <c r="A97" s="62">
        <v>20200503</v>
      </c>
      <c r="B97" s="62">
        <v>60</v>
      </c>
      <c r="C97" s="62"/>
      <c r="D97" s="62"/>
      <c r="E97" s="62"/>
      <c r="F97" s="62"/>
      <c r="G97" s="62"/>
      <c r="H97" s="62"/>
      <c r="I97" s="62"/>
      <c r="J97" s="62">
        <v>45</v>
      </c>
      <c r="K97" s="62"/>
      <c r="L97" s="62"/>
      <c r="M97" s="62"/>
      <c r="N97" s="62"/>
      <c r="O97" s="62"/>
      <c r="P97" s="62"/>
      <c r="Q97" s="62"/>
    </row>
    <row r="98" spans="1:17" ht="15" x14ac:dyDescent="0.2">
      <c r="A98" s="62">
        <v>20200504</v>
      </c>
      <c r="B98" s="62">
        <v>50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ht="15" x14ac:dyDescent="0.2">
      <c r="A99" s="62">
        <v>20200505</v>
      </c>
      <c r="B99" s="62">
        <v>58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ht="15" x14ac:dyDescent="0.2">
      <c r="A100" s="62">
        <v>20200507</v>
      </c>
      <c r="B100" s="62">
        <v>25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15" x14ac:dyDescent="0.2">
      <c r="A101" s="62">
        <v>20200509</v>
      </c>
      <c r="B101" s="62">
        <v>65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ht="15" x14ac:dyDescent="0.2">
      <c r="A102" s="62">
        <v>20200510</v>
      </c>
      <c r="B102" s="62">
        <v>60</v>
      </c>
      <c r="C102" s="62"/>
      <c r="D102" s="62"/>
      <c r="E102" s="62"/>
      <c r="F102" s="62"/>
      <c r="G102" s="62"/>
      <c r="H102" s="62"/>
      <c r="I102" s="62"/>
      <c r="J102" s="62">
        <v>50</v>
      </c>
      <c r="K102" s="62"/>
      <c r="L102" s="62"/>
      <c r="M102" s="62"/>
      <c r="N102" s="62"/>
      <c r="O102" s="62"/>
      <c r="P102" s="62"/>
      <c r="Q102" s="62"/>
    </row>
    <row r="103" spans="1:17" ht="15" x14ac:dyDescent="0.2">
      <c r="A103" s="62">
        <v>20200511</v>
      </c>
      <c r="B103" s="62">
        <v>55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5" x14ac:dyDescent="0.2">
      <c r="A104" s="62">
        <v>20200512</v>
      </c>
      <c r="B104" s="62">
        <v>35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5" x14ac:dyDescent="0.2">
      <c r="A105" s="62">
        <v>20200514</v>
      </c>
      <c r="B105" s="62"/>
      <c r="C105" s="62">
        <v>60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 x14ac:dyDescent="0.2">
      <c r="A106" s="62">
        <v>20200516</v>
      </c>
      <c r="B106" s="62">
        <v>55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5" x14ac:dyDescent="0.2">
      <c r="A107" s="62">
        <v>20200517</v>
      </c>
      <c r="B107" s="62"/>
      <c r="C107" s="62">
        <v>50</v>
      </c>
      <c r="D107" s="62"/>
      <c r="E107" s="62"/>
      <c r="F107" s="62"/>
      <c r="G107" s="62"/>
      <c r="H107" s="62"/>
      <c r="I107" s="62"/>
      <c r="J107" s="62">
        <v>50</v>
      </c>
      <c r="K107" s="62"/>
      <c r="L107" s="62"/>
      <c r="M107" s="62"/>
      <c r="N107" s="62"/>
      <c r="O107" s="62"/>
      <c r="P107" s="62"/>
      <c r="Q107" s="62"/>
    </row>
    <row r="108" spans="1:17" ht="15" x14ac:dyDescent="0.2">
      <c r="A108" s="62">
        <v>20200519</v>
      </c>
      <c r="B108" s="62">
        <v>35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5" x14ac:dyDescent="0.2">
      <c r="A109" s="62">
        <v>20200520</v>
      </c>
      <c r="B109" s="62">
        <v>40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5" x14ac:dyDescent="0.2">
      <c r="A110" s="62">
        <v>20200521</v>
      </c>
      <c r="B110" s="62">
        <v>60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5" x14ac:dyDescent="0.2">
      <c r="A111" s="62">
        <v>20200522</v>
      </c>
      <c r="B111" s="62">
        <v>45</v>
      </c>
      <c r="C111" s="62"/>
      <c r="D111" s="62"/>
      <c r="E111" s="62"/>
      <c r="F111" s="62"/>
      <c r="G111" s="62"/>
      <c r="H111" s="62"/>
      <c r="I111" s="62"/>
      <c r="J111" s="62">
        <v>60</v>
      </c>
      <c r="K111" s="62"/>
      <c r="L111" s="62"/>
      <c r="M111" s="62"/>
      <c r="N111" s="62"/>
      <c r="O111" s="62"/>
      <c r="P111" s="62"/>
      <c r="Q111" s="62"/>
    </row>
    <row r="112" spans="1:17" ht="15" x14ac:dyDescent="0.2">
      <c r="A112" s="62">
        <v>20200523</v>
      </c>
      <c r="B112" s="62">
        <v>50</v>
      </c>
      <c r="C112" s="62">
        <v>40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5" x14ac:dyDescent="0.2">
      <c r="A113" s="62">
        <v>20200524</v>
      </c>
      <c r="B113" s="62">
        <v>35</v>
      </c>
      <c r="C113" s="62"/>
      <c r="D113" s="62"/>
      <c r="E113" s="62"/>
      <c r="F113" s="62"/>
      <c r="G113" s="62"/>
      <c r="H113" s="62"/>
      <c r="I113" s="62"/>
      <c r="J113" s="62">
        <v>60</v>
      </c>
      <c r="K113" s="62"/>
      <c r="L113" s="62"/>
      <c r="M113" s="62"/>
      <c r="N113" s="62"/>
      <c r="O113" s="62"/>
      <c r="P113" s="62"/>
      <c r="Q113" s="62"/>
    </row>
    <row r="114" spans="1:17" ht="15" x14ac:dyDescent="0.2">
      <c r="A114" s="62">
        <v>20200525</v>
      </c>
      <c r="B114" s="62"/>
      <c r="C114" s="62"/>
      <c r="D114" s="62"/>
      <c r="E114" s="62"/>
      <c r="F114" s="62"/>
      <c r="G114" s="62"/>
      <c r="H114" s="62"/>
      <c r="I114" s="62"/>
      <c r="J114" s="62">
        <v>50</v>
      </c>
      <c r="K114" s="62"/>
      <c r="L114" s="62"/>
      <c r="M114" s="62"/>
      <c r="N114" s="62"/>
      <c r="O114" s="62"/>
      <c r="P114" s="62"/>
      <c r="Q114" s="62"/>
    </row>
    <row r="115" spans="1:17" ht="15" x14ac:dyDescent="0.2">
      <c r="A115" s="62">
        <v>20200526</v>
      </c>
      <c r="B115" s="62">
        <v>35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15" x14ac:dyDescent="0.2">
      <c r="A116" s="62">
        <v>20200527</v>
      </c>
      <c r="B116" s="62">
        <v>50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5" x14ac:dyDescent="0.2">
      <c r="A117" s="62">
        <v>20200528</v>
      </c>
      <c r="B117" s="62"/>
      <c r="C117" s="62"/>
      <c r="D117" s="62">
        <v>35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ht="15" x14ac:dyDescent="0.2">
      <c r="A118" s="62">
        <v>20200529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>
        <v>55</v>
      </c>
      <c r="M118" s="62"/>
      <c r="N118" s="62"/>
      <c r="O118" s="62"/>
      <c r="P118" s="62"/>
      <c r="Q118" s="62"/>
    </row>
    <row r="119" spans="1:17" ht="15" x14ac:dyDescent="0.2">
      <c r="A119" s="62">
        <v>20200530</v>
      </c>
      <c r="B119" s="62"/>
      <c r="C119" s="62"/>
      <c r="D119" s="62">
        <v>50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15" x14ac:dyDescent="0.2">
      <c r="A120" s="62">
        <v>20200531</v>
      </c>
      <c r="B120" s="62"/>
      <c r="C120" s="62"/>
      <c r="D120" s="62">
        <v>35</v>
      </c>
      <c r="E120" s="62"/>
      <c r="F120" s="62"/>
      <c r="G120" s="62"/>
      <c r="H120" s="62"/>
      <c r="I120" s="62"/>
      <c r="J120" s="62"/>
      <c r="K120" s="62"/>
      <c r="L120" s="62">
        <v>30</v>
      </c>
      <c r="M120" s="62"/>
      <c r="N120" s="62"/>
      <c r="O120" s="62"/>
      <c r="P120" s="62"/>
      <c r="Q120" s="62"/>
    </row>
    <row r="121" spans="1:17" ht="15" x14ac:dyDescent="0.2">
      <c r="A121" s="62">
        <v>20200601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>
        <v>50</v>
      </c>
      <c r="L121" s="62"/>
      <c r="M121" s="62"/>
      <c r="N121" s="62"/>
      <c r="O121" s="62"/>
      <c r="P121" s="62"/>
      <c r="Q121" s="62"/>
    </row>
    <row r="122" spans="1:17" ht="15" x14ac:dyDescent="0.2">
      <c r="A122" s="62">
        <v>20200602</v>
      </c>
      <c r="B122" s="62">
        <v>35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5" x14ac:dyDescent="0.2">
      <c r="A123" s="62">
        <v>20200603</v>
      </c>
      <c r="B123" s="62"/>
      <c r="C123" s="62">
        <v>30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15" x14ac:dyDescent="0.2">
      <c r="A124" s="62">
        <v>20200604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>
        <v>50</v>
      </c>
      <c r="L124" s="62"/>
      <c r="M124" s="62"/>
      <c r="N124" s="62"/>
      <c r="O124" s="62"/>
      <c r="P124" s="62"/>
      <c r="Q124" s="62"/>
    </row>
    <row r="125" spans="1:17" ht="15" x14ac:dyDescent="0.2">
      <c r="A125" s="62">
        <v>20200606</v>
      </c>
      <c r="B125" s="62"/>
      <c r="C125" s="62">
        <v>70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ht="15" x14ac:dyDescent="0.2">
      <c r="A126" s="62">
        <v>20200607</v>
      </c>
      <c r="B126" s="62"/>
      <c r="C126" s="62"/>
      <c r="D126" s="62"/>
      <c r="E126" s="62"/>
      <c r="F126" s="62"/>
      <c r="G126" s="62"/>
      <c r="H126" s="62"/>
      <c r="I126" s="62"/>
      <c r="J126" s="62">
        <v>75</v>
      </c>
      <c r="K126" s="62"/>
      <c r="L126" s="62"/>
      <c r="M126" s="62"/>
      <c r="N126" s="62"/>
      <c r="O126" s="62"/>
      <c r="P126" s="62"/>
      <c r="Q126" s="62"/>
    </row>
    <row r="127" spans="1:17" ht="15" x14ac:dyDescent="0.2">
      <c r="A127" s="62">
        <v>20200608</v>
      </c>
      <c r="B127" s="62"/>
      <c r="C127" s="62"/>
      <c r="D127" s="62"/>
      <c r="E127" s="62"/>
      <c r="F127" s="62"/>
      <c r="G127" s="62"/>
      <c r="H127" s="62"/>
      <c r="I127" s="62"/>
      <c r="J127" s="62">
        <v>50</v>
      </c>
      <c r="K127" s="62"/>
      <c r="L127" s="62"/>
      <c r="M127" s="62"/>
      <c r="N127" s="62"/>
      <c r="O127" s="62"/>
      <c r="P127" s="62"/>
      <c r="Q127" s="62"/>
    </row>
    <row r="128" spans="1:17" ht="15" x14ac:dyDescent="0.2">
      <c r="A128" s="62">
        <v>20200609</v>
      </c>
      <c r="B128" s="62">
        <v>35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15" x14ac:dyDescent="0.2">
      <c r="A129" s="62">
        <v>20200611</v>
      </c>
      <c r="B129" s="62">
        <v>45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5" x14ac:dyDescent="0.2">
      <c r="A130" s="62">
        <v>20200613</v>
      </c>
      <c r="B130" s="62">
        <v>50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5" x14ac:dyDescent="0.2">
      <c r="A131" s="62">
        <v>20200614</v>
      </c>
      <c r="B131" s="62">
        <v>50</v>
      </c>
      <c r="C131" s="62"/>
      <c r="D131" s="62"/>
      <c r="E131" s="62"/>
      <c r="F131" s="62"/>
      <c r="G131" s="62"/>
      <c r="H131" s="62"/>
      <c r="I131" s="62"/>
      <c r="J131" s="62">
        <v>50</v>
      </c>
      <c r="K131" s="62"/>
      <c r="L131" s="62"/>
      <c r="M131" s="62"/>
      <c r="N131" s="62"/>
      <c r="O131" s="62"/>
      <c r="P131" s="62"/>
      <c r="Q131" s="62"/>
    </row>
    <row r="132" spans="1:17" ht="15" x14ac:dyDescent="0.2">
      <c r="A132" s="62">
        <v>20200615</v>
      </c>
      <c r="B132" s="62"/>
      <c r="C132" s="62"/>
      <c r="D132" s="62"/>
      <c r="E132" s="62"/>
      <c r="F132" s="62"/>
      <c r="G132" s="62"/>
      <c r="H132" s="62"/>
      <c r="I132" s="62"/>
      <c r="J132" s="62">
        <v>65</v>
      </c>
      <c r="K132" s="62"/>
      <c r="L132" s="62"/>
      <c r="M132" s="62"/>
      <c r="N132" s="62"/>
      <c r="O132" s="62"/>
      <c r="P132" s="62"/>
      <c r="Q132" s="62"/>
    </row>
    <row r="133" spans="1:17" ht="15" x14ac:dyDescent="0.2">
      <c r="A133" s="62">
        <v>20200616</v>
      </c>
      <c r="B133" s="62">
        <v>39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ht="15" x14ac:dyDescent="0.2">
      <c r="A134" s="62">
        <v>20200618</v>
      </c>
      <c r="B134" s="62">
        <v>50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ht="15" x14ac:dyDescent="0.2">
      <c r="A135" s="62">
        <v>20200620</v>
      </c>
      <c r="B135" s="62">
        <v>40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15" x14ac:dyDescent="0.2">
      <c r="A136" s="62">
        <v>20200622</v>
      </c>
      <c r="B136" s="62"/>
      <c r="C136" s="62"/>
      <c r="D136" s="62"/>
      <c r="E136" s="62"/>
      <c r="F136" s="62"/>
      <c r="G136" s="62"/>
      <c r="H136" s="62"/>
      <c r="I136" s="62"/>
      <c r="J136" s="62">
        <v>50</v>
      </c>
      <c r="K136" s="62"/>
      <c r="L136" s="62"/>
      <c r="M136" s="62"/>
      <c r="N136" s="62"/>
      <c r="O136" s="62"/>
      <c r="P136" s="62"/>
      <c r="Q136" s="62"/>
    </row>
    <row r="137" spans="1:17" ht="15" x14ac:dyDescent="0.2">
      <c r="A137" s="62">
        <v>20200623</v>
      </c>
      <c r="B137" s="62">
        <v>50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15" x14ac:dyDescent="0.2">
      <c r="A138" s="62">
        <v>20200625</v>
      </c>
      <c r="B138" s="62">
        <v>50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15" x14ac:dyDescent="0.2">
      <c r="A139" s="62">
        <v>20200627</v>
      </c>
      <c r="B139" s="62">
        <v>50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15" x14ac:dyDescent="0.2">
      <c r="A140" s="62">
        <v>20200628</v>
      </c>
      <c r="B140" s="62"/>
      <c r="C140" s="62"/>
      <c r="D140" s="62"/>
      <c r="E140" s="62"/>
      <c r="F140" s="62"/>
      <c r="G140" s="62"/>
      <c r="H140" s="62"/>
      <c r="I140" s="62"/>
      <c r="J140" s="62">
        <v>80</v>
      </c>
      <c r="K140" s="62"/>
      <c r="L140" s="62"/>
      <c r="M140" s="62"/>
      <c r="N140" s="62"/>
      <c r="O140" s="62"/>
      <c r="P140" s="62"/>
      <c r="Q140" s="62"/>
    </row>
    <row r="141" spans="1:17" ht="15" x14ac:dyDescent="0.2">
      <c r="A141" s="62">
        <v>20200629</v>
      </c>
      <c r="B141" s="62"/>
      <c r="C141" s="62"/>
      <c r="D141" s="62"/>
      <c r="E141" s="62"/>
      <c r="F141" s="62"/>
      <c r="G141" s="62"/>
      <c r="H141" s="62"/>
      <c r="I141" s="62"/>
      <c r="J141" s="62">
        <v>60</v>
      </c>
      <c r="K141" s="62"/>
      <c r="L141" s="62"/>
      <c r="M141" s="62"/>
      <c r="N141" s="62"/>
      <c r="O141" s="62"/>
      <c r="P141" s="62"/>
      <c r="Q141" s="62"/>
    </row>
    <row r="142" spans="1:17" ht="15" x14ac:dyDescent="0.2">
      <c r="A142" s="62">
        <v>20200630</v>
      </c>
      <c r="B142" s="62">
        <v>50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ht="15" x14ac:dyDescent="0.2">
      <c r="A143" s="62">
        <v>20200702</v>
      </c>
      <c r="B143" s="62">
        <v>50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ht="15" x14ac:dyDescent="0.2">
      <c r="A144" s="62">
        <v>20200704</v>
      </c>
      <c r="B144" s="62"/>
      <c r="C144" s="62"/>
      <c r="D144" s="62"/>
      <c r="E144" s="62">
        <v>50</v>
      </c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ht="15" x14ac:dyDescent="0.2">
      <c r="A145" s="62">
        <v>20200707</v>
      </c>
      <c r="B145" s="62">
        <v>50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ht="15" x14ac:dyDescent="0.2">
      <c r="A146" s="62">
        <v>20200709</v>
      </c>
      <c r="B146" s="62">
        <v>50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15" x14ac:dyDescent="0.2">
      <c r="A147" s="62">
        <v>20200711</v>
      </c>
      <c r="B147" s="62">
        <v>65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ht="15" x14ac:dyDescent="0.2">
      <c r="A148" s="62">
        <v>20200712</v>
      </c>
      <c r="B148" s="62"/>
      <c r="C148" s="62"/>
      <c r="D148" s="62"/>
      <c r="E148" s="62"/>
      <c r="F148" s="62"/>
      <c r="G148" s="62"/>
      <c r="H148" s="62"/>
      <c r="I148" s="62"/>
      <c r="J148" s="62">
        <v>50</v>
      </c>
      <c r="K148" s="62"/>
      <c r="L148" s="62"/>
      <c r="M148" s="62"/>
      <c r="N148" s="62"/>
      <c r="O148" s="62"/>
      <c r="P148" s="62"/>
      <c r="Q148" s="62"/>
    </row>
    <row r="149" spans="1:17" ht="15" x14ac:dyDescent="0.2">
      <c r="A149" s="62">
        <v>20200714</v>
      </c>
      <c r="B149" s="62">
        <v>100</v>
      </c>
      <c r="C149" s="62">
        <v>20</v>
      </c>
      <c r="D149" s="62"/>
      <c r="E149" s="62"/>
      <c r="F149" s="62">
        <v>11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ht="15" x14ac:dyDescent="0.2">
      <c r="A150" s="62">
        <v>20200716</v>
      </c>
      <c r="B150" s="62">
        <v>50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ht="15" x14ac:dyDescent="0.2">
      <c r="A151" s="62">
        <v>20200717</v>
      </c>
      <c r="B151" s="62"/>
      <c r="C151" s="62"/>
      <c r="D151" s="62"/>
      <c r="E151" s="62"/>
      <c r="F151" s="62"/>
      <c r="G151" s="62"/>
      <c r="H151" s="62"/>
      <c r="I151" s="62"/>
      <c r="J151" s="62">
        <v>30</v>
      </c>
      <c r="K151" s="62"/>
      <c r="L151" s="62"/>
      <c r="M151" s="62"/>
      <c r="N151" s="62"/>
      <c r="O151" s="62"/>
      <c r="P151" s="62"/>
      <c r="Q151" s="62"/>
    </row>
    <row r="152" spans="1:17" ht="15" x14ac:dyDescent="0.2">
      <c r="A152" s="62">
        <v>20200718</v>
      </c>
      <c r="B152" s="62">
        <v>80</v>
      </c>
      <c r="C152" s="62"/>
      <c r="D152" s="62">
        <v>20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ht="15" x14ac:dyDescent="0.2">
      <c r="A153" s="62">
        <v>20200719</v>
      </c>
      <c r="B153" s="62"/>
      <c r="C153" s="62"/>
      <c r="D153" s="62"/>
      <c r="E153" s="62"/>
      <c r="F153" s="62"/>
      <c r="G153" s="62"/>
      <c r="H153" s="62"/>
      <c r="I153" s="62"/>
      <c r="J153" s="62">
        <v>50</v>
      </c>
      <c r="K153" s="62"/>
      <c r="L153" s="62"/>
      <c r="M153" s="62"/>
      <c r="N153" s="62"/>
      <c r="O153" s="62"/>
      <c r="P153" s="62"/>
      <c r="Q153" s="62"/>
    </row>
    <row r="154" spans="1:17" ht="15" x14ac:dyDescent="0.2">
      <c r="A154" s="62">
        <v>20200720</v>
      </c>
      <c r="B154" s="62">
        <v>65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ht="15" x14ac:dyDescent="0.2">
      <c r="A155" s="62">
        <v>20200721</v>
      </c>
      <c r="B155" s="62">
        <v>50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ht="15" x14ac:dyDescent="0.2">
      <c r="A156" s="62">
        <v>20200722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>
        <v>58</v>
      </c>
      <c r="L156" s="62"/>
      <c r="M156" s="62"/>
      <c r="N156" s="62"/>
      <c r="O156" s="62"/>
      <c r="P156" s="62"/>
      <c r="Q156" s="62"/>
    </row>
    <row r="157" spans="1:17" ht="15" x14ac:dyDescent="0.2">
      <c r="A157" s="62">
        <v>20200723</v>
      </c>
      <c r="B157" s="62"/>
      <c r="C157" s="62">
        <v>75</v>
      </c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ht="15" x14ac:dyDescent="0.2">
      <c r="A158" s="62">
        <v>20200724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>
        <v>50</v>
      </c>
      <c r="L158" s="62"/>
      <c r="M158" s="62"/>
      <c r="N158" s="62"/>
      <c r="O158" s="62"/>
      <c r="P158" s="62"/>
      <c r="Q158" s="62"/>
    </row>
    <row r="159" spans="1:17" ht="15" x14ac:dyDescent="0.2">
      <c r="A159" s="62">
        <v>20200725</v>
      </c>
      <c r="B159" s="62"/>
      <c r="C159" s="62">
        <v>20</v>
      </c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ht="15" x14ac:dyDescent="0.2">
      <c r="A160" s="62">
        <v>20200726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>
        <v>50</v>
      </c>
      <c r="L160" s="62"/>
      <c r="M160" s="62"/>
      <c r="N160" s="62"/>
      <c r="O160" s="62"/>
      <c r="P160" s="62"/>
      <c r="Q160" s="62"/>
    </row>
    <row r="161" spans="1:17" ht="15" x14ac:dyDescent="0.2">
      <c r="A161" s="62">
        <v>20200727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>
        <v>50</v>
      </c>
      <c r="L161" s="62"/>
      <c r="M161" s="62"/>
      <c r="N161" s="62"/>
      <c r="O161" s="62"/>
      <c r="P161" s="62"/>
      <c r="Q161" s="62"/>
    </row>
    <row r="162" spans="1:17" ht="15" x14ac:dyDescent="0.2">
      <c r="A162" s="62">
        <v>20200728</v>
      </c>
      <c r="B162" s="62"/>
      <c r="C162" s="62">
        <v>50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5" x14ac:dyDescent="0.2">
      <c r="A163" s="62">
        <v>20200729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>
        <v>35</v>
      </c>
      <c r="L163" s="62"/>
      <c r="M163" s="62"/>
      <c r="N163" s="62"/>
      <c r="O163" s="62"/>
      <c r="P163" s="62"/>
      <c r="Q163" s="62"/>
    </row>
    <row r="164" spans="1:17" ht="15" x14ac:dyDescent="0.2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ht="15" x14ac:dyDescent="0.2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15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ht="15" x14ac:dyDescent="0.2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15" x14ac:dyDescent="0.2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ht="15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1:17" ht="15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1:17" ht="15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1:17" ht="15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1:17" ht="15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1:17" ht="15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1:17" ht="15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1:17" ht="15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1:17" ht="15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1:17" ht="15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 ht="15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1:17" ht="15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1:17" ht="15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1:17" ht="15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1:17" ht="15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1:17" ht="15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1:17" ht="15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1:17" ht="15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1:17" ht="15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1:17" ht="15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17" ht="15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1:17" ht="15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1:17" ht="15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1:17" ht="15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1:17" ht="15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1:17" ht="15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1:17" ht="15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1:17" ht="15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1:17" ht="15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1:17" ht="15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1:17" ht="15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1:17" ht="15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1:17" ht="15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1:17" ht="15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1:17" ht="15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1:17" ht="15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1:17" ht="15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1:17" ht="15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1:17" ht="15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1:17" ht="15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ht="15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 ht="15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1:17" ht="15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1:17" ht="15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1:17" ht="15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1:17" ht="15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ht="15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1:17" ht="15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1:17" ht="15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1:17" ht="15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1:17" ht="15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1:17" ht="15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1:17" ht="15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17" ht="15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1:17" ht="15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1:17" ht="15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1:17" ht="15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1:17" ht="15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1:17" ht="15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1:17" ht="15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1:17" ht="15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1:17" ht="15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1:17" ht="15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1:17" ht="15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1:17" ht="15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1:17" ht="15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1:17" ht="15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1:17" ht="15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1:17" ht="15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1:17" ht="15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1:17" ht="15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1:17" ht="15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1:17" ht="15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1:17" ht="15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1:17" ht="15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1:17" ht="15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1:17" ht="15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1:17" ht="15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1:17" ht="15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1:17" ht="15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1:17" ht="15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</row>
    <row r="250" spans="1:17" ht="15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 ht="15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</row>
    <row r="252" spans="1:17" ht="15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</row>
    <row r="253" spans="1:17" ht="15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</row>
    <row r="254" spans="1:17" ht="15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15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</row>
    <row r="256" spans="1:17" ht="15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</row>
    <row r="257" spans="1:17" ht="15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ht="15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</row>
    <row r="259" spans="1:17" ht="15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</row>
    <row r="260" spans="1:17" ht="15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15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15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ht="15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</row>
    <row r="265" spans="1:17" ht="15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 ht="15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15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15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</row>
    <row r="270" spans="1:17" ht="15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15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ht="15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</row>
    <row r="273" spans="1:17" ht="15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ht="15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</row>
    <row r="275" spans="1:17" ht="15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15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7" ht="15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ht="15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</row>
    <row r="279" spans="1:17" ht="15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</row>
    <row r="280" spans="1:17" ht="15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</row>
    <row r="281" spans="1:17" ht="15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 ht="15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ht="15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15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15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ht="15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15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15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17" ht="15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 ht="15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ht="15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ht="15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17" ht="15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</row>
    <row r="294" spans="1:17" ht="15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</row>
    <row r="295" spans="1:17" ht="15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ht="15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15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15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ht="15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17" ht="15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15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ht="15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15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 ht="15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 ht="15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1:17" ht="15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1:17" ht="15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</row>
    <row r="308" spans="1:17" ht="15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ht="15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</row>
    <row r="310" spans="1:17" ht="15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ht="15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ht="15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</row>
    <row r="313" spans="1:17" ht="15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ht="15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ht="15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15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15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ht="15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15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ht="15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ht="15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15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15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ht="15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 ht="15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</row>
    <row r="327" spans="1:17" ht="15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5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15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15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15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5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15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ht="15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</row>
    <row r="336" spans="1:17" ht="15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15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15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ht="15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</row>
    <row r="340" spans="1:17" ht="15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</row>
    <row r="341" spans="1:17" ht="15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</row>
    <row r="342" spans="1:17" ht="15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</row>
    <row r="343" spans="1:17" ht="15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</row>
    <row r="344" spans="1:17" ht="15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5" spans="1:17" ht="15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</row>
    <row r="346" spans="1:17" ht="15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</row>
    <row r="347" spans="1:17" ht="15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</row>
    <row r="348" spans="1:17" ht="15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</row>
    <row r="349" spans="1:17" ht="15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</row>
    <row r="350" spans="1:17" ht="15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</row>
    <row r="351" spans="1:17" ht="15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</row>
    <row r="352" spans="1:17" ht="15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</row>
    <row r="353" spans="1:17" ht="15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</row>
    <row r="354" spans="1:17" ht="15" x14ac:dyDescent="0.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</row>
    <row r="355" spans="1:17" ht="15" x14ac:dyDescent="0.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</row>
    <row r="356" spans="1:17" ht="15" x14ac:dyDescent="0.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</row>
    <row r="357" spans="1:17" ht="15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</row>
    <row r="358" spans="1:17" ht="15.75" thickBot="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</row>
    <row r="359" spans="1:17" ht="15.75" thickBot="1" x14ac:dyDescent="0.25">
      <c r="A359" s="67" t="s">
        <v>155</v>
      </c>
      <c r="B359" s="68">
        <f t="shared" ref="B359:Q359" si="0">SUM(B5:B358)</f>
        <v>3248</v>
      </c>
      <c r="C359" s="68">
        <f t="shared" si="0"/>
        <v>620</v>
      </c>
      <c r="D359" s="68">
        <f t="shared" si="0"/>
        <v>370</v>
      </c>
      <c r="E359" s="68">
        <f t="shared" si="0"/>
        <v>339</v>
      </c>
      <c r="F359" s="68">
        <f t="shared" si="0"/>
        <v>11</v>
      </c>
      <c r="G359" s="68">
        <f>SUM(G5:G358)</f>
        <v>0</v>
      </c>
      <c r="H359" s="68">
        <f>SUM(H5:H358)</f>
        <v>0</v>
      </c>
      <c r="I359" s="68">
        <f t="shared" si="0"/>
        <v>1510</v>
      </c>
      <c r="J359" s="68">
        <f t="shared" si="0"/>
        <v>2868</v>
      </c>
      <c r="K359" s="68">
        <f t="shared" si="0"/>
        <v>438</v>
      </c>
      <c r="L359" s="68">
        <f t="shared" si="0"/>
        <v>296</v>
      </c>
      <c r="M359" s="68">
        <f t="shared" si="0"/>
        <v>227</v>
      </c>
      <c r="N359" s="68">
        <f t="shared" si="0"/>
        <v>0</v>
      </c>
      <c r="O359" s="68">
        <f t="shared" si="0"/>
        <v>0</v>
      </c>
      <c r="P359" s="68">
        <f t="shared" si="0"/>
        <v>0</v>
      </c>
      <c r="Q359" s="68">
        <f t="shared" si="0"/>
        <v>0</v>
      </c>
    </row>
  </sheetData>
  <mergeCells count="2">
    <mergeCell ref="B3:I3"/>
    <mergeCell ref="J3:Q3"/>
  </mergeCells>
  <pageMargins left="0.7" right="0.7" top="0.75" bottom="0.75" header="0.3" footer="0.3"/>
  <pageSetup scale="3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</vt:i4>
      </vt:variant>
    </vt:vector>
  </HeadingPairs>
  <TitlesOfParts>
    <vt:vector size="21" baseType="lpstr">
      <vt:lpstr>Personrekord</vt:lpstr>
      <vt:lpstr>Inställningar</vt:lpstr>
      <vt:lpstr>Maxavstånd</vt:lpstr>
      <vt:lpstr>Std medaljer</vt:lpstr>
      <vt:lpstr>Std poäng</vt:lpstr>
      <vt:lpstr>Redovisning</vt:lpstr>
      <vt:lpstr>Inmatning</vt:lpstr>
      <vt:lpstr>Loggbok </vt:lpstr>
      <vt:lpstr>Skottlogg</vt:lpstr>
      <vt:lpstr>Tävlingar 2020</vt:lpstr>
      <vt:lpstr>Årssammanställning</vt:lpstr>
      <vt:lpstr>Arkiv</vt:lpstr>
      <vt:lpstr>Tävlingar 2019</vt:lpstr>
      <vt:lpstr>Tävlingar 2018</vt:lpstr>
      <vt:lpstr>Tävlingar 2017</vt:lpstr>
      <vt:lpstr>Tävlingar 2016</vt:lpstr>
      <vt:lpstr>Tävlingar 2015</vt:lpstr>
      <vt:lpstr>Tävlingar 2014</vt:lpstr>
      <vt:lpstr>Tävlingar 2013</vt:lpstr>
      <vt:lpstr>Tävlingar 2012</vt:lpstr>
      <vt:lpstr>Maxavstånd!_GoBack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firephoto.ols@gmail.com</dc:creator>
  <cp:lastModifiedBy>ols olstenius</cp:lastModifiedBy>
  <dcterms:created xsi:type="dcterms:W3CDTF">2015-07-29T02:34:04Z</dcterms:created>
  <dcterms:modified xsi:type="dcterms:W3CDTF">2019-12-31T17:53:12Z</dcterms:modified>
</cp:coreProperties>
</file>